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F16" i="1" l="1"/>
  <c r="F42" i="1" l="1"/>
  <c r="F13" i="1" l="1"/>
  <c r="F14" i="1"/>
  <c r="F11" i="1"/>
  <c r="F12" i="1"/>
  <c r="D15" i="1" l="1"/>
  <c r="C15" i="1"/>
  <c r="B15" i="1"/>
  <c r="F7" i="1"/>
  <c r="F9" i="1" s="1"/>
  <c r="F32" i="1" l="1"/>
  <c r="F26" i="1" l="1"/>
  <c r="F64" i="1" l="1"/>
  <c r="F15" i="1" l="1"/>
  <c r="F66" i="1" l="1"/>
  <c r="F67" i="1" s="1"/>
  <c r="F68" i="1" l="1"/>
</calcChain>
</file>

<file path=xl/sharedStrings.xml><?xml version="1.0" encoding="utf-8"?>
<sst xmlns="http://schemas.openxmlformats.org/spreadsheetml/2006/main" count="49" uniqueCount="49">
  <si>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</si>
  <si>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</si>
  <si>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</si>
  <si>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</si>
  <si>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</si>
  <si>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</si>
  <si>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</si>
  <si>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</si>
  <si>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</si>
  <si>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</si>
  <si>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</si>
  <si>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</si>
  <si>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</si>
  <si>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</si>
  <si>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</si>
  <si>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</si>
  <si>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</si>
  <si>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</si>
  <si>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</si>
  <si>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</si>
  <si>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</si>
  <si>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</si>
  <si>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</si>
  <si>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</si>
  <si>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</si>
  <si>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</si>
  <si>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</si>
  <si>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</si>
  <si>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</si>
  <si>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Год постройки-1963, панельный, газифицирован, количество этажей-5, количество подъездов-3, количество жилых квартир-51, кол-во нежилых помещений-8, общая площадь дома-2659,30, кол-во зарегистрированных-77</t>
  </si>
  <si>
    <t>1. Средства на счете дома на 01.01.2025г.</t>
  </si>
  <si>
    <t>2. Начисления и поступления за 2025 год</t>
  </si>
  <si>
    <t>Входящее сальдо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</si>
  <si>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</si>
  <si>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</si>
  <si>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Ремонт поручня 1п  /апрель 2025г</t>
  </si>
  <si>
    <t>Погрузка и вывоз листьев с придомовой территории /апрель 2025г</t>
  </si>
  <si>
    <t>Тариф на тех/содерж-28,66, СОИ-факт</t>
  </si>
  <si>
    <t>Замена стояков ГВС, ХВС  кв.7,10,11,14,15  /июль 2025г</t>
  </si>
  <si>
    <t>Установка манометров  /август 2025г</t>
  </si>
  <si>
    <t>Поверка ОДПУ Т/Э  /июль 2025г</t>
  </si>
  <si>
    <t>Замена центральных стояков отопления кв.54  /сентябрь 2025г</t>
  </si>
  <si>
    <t>за 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</si>
  <si>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</si>
  <si>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</si>
  <si>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</si>
  <si>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Закрашивание вандальных надписей  /октябрь 2025г</t>
  </si>
  <si>
    <t>Погрузка и вывоз листьев с придомовой территории /октябрь 2025г</t>
  </si>
  <si>
    <t>Ремонт трубопровода отопления  /ноябрь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</si>
</sst>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0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0" fillId="0" borderId="23" xfId="0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6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0" fontId="9" fillId="0" borderId="34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7" fillId="0" borderId="35" xfId="0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0" fontId="8" fillId="0" borderId="34" xfId="0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6" fillId="0" borderId="16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34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0" fontId="0" fillId="0" borderId="33" xfId="0" applyBorder="1" applyAlignment="1">
      <alignment vertical="top"/>
    </xf>
    <xf numFmtId="4" fontId="4" fillId="0" borderId="0" xfId="0" applyNumberFormat="1" applyFont="1" applyBorder="1" applyAlignment="1">
      <alignment vertical="top"/>
    </xf>
    <xf numFmtId="4" fontId="4" fillId="0" borderId="39" xfId="0" applyNumberFormat="1" applyFont="1" applyBorder="1" applyAlignment="1">
      <alignment vertical="top"/>
    </xf>
    <xf numFmtId="4" fontId="4" fillId="0" borderId="16" xfId="0" applyNumberFormat="1" applyFont="1" applyBorder="1" applyAlignment="1">
      <alignment vertical="top"/>
    </xf>
    <xf numFmtId="4" fontId="4" fillId="0" borderId="40" xfId="0" applyNumberFormat="1" applyFont="1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6" fillId="0" borderId="20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2" xfId="0" applyFont="1" applyBorder="1" applyAlignment="1"/>
    <xf numFmtId="0" fontId="6" fillId="0" borderId="0" xfId="0" applyFont="1" applyAlignment="1">
      <alignment vertical="top"/>
    </xf>
    <xf numFmtId="4" fontId="4" fillId="0" borderId="9" xfId="0" applyNumberFormat="1" applyFont="1" applyBorder="1" applyAlignment="1">
      <alignment horizontal="right" vertical="top"/>
    </xf>
    <xf numFmtId="4" fontId="4" fillId="0" borderId="20" xfId="0" applyNumberFormat="1" applyFont="1" applyBorder="1" applyAlignment="1">
      <alignment horizontal="right" vertical="top"/>
    </xf>
    <xf numFmtId="4" fontId="4" fillId="0" borderId="38" xfId="0" applyNumberFormat="1" applyFont="1" applyBorder="1" applyAlignment="1">
      <alignment horizontal="right"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35" zoomScaleNormal="100" workbookViewId="0">
      <selection activeCell="H37" sqref="H37"/>
    </sheetView>
  </sheetViews>
  <sheetFormatPr defaultRowHeight="13.2" x14ac:dyDescent="0.25"/>
  <cols>
    <col min="1" max="1" width="15.5546875" customWidth="1"/>
    <col min="2" max="2" width="20.44140625" customWidth="1"/>
    <col min="3" max="3" width="21.109375" customWidth="1"/>
    <col min="4" max="4" width="23.77734375" customWidth="1"/>
    <col min="5" max="5" width="20.44140625" hidden="1" customWidth="1"/>
    <col min="6" max="6" width="27.77734375" customWidth="1"/>
  </cols>
  <sheetData>
    <row r="1" spans="1:12" ht="17.399999999999999" x14ac:dyDescent="0.3">
      <c r="B1" s="43" t="s">
        <v>17</v>
      </c>
      <c r="C1" s="14"/>
      <c r="D1" s="7"/>
      <c r="E1" s="7"/>
      <c r="F1" s="7"/>
      <c r="G1" s="7"/>
      <c r="H1" s="7"/>
      <c r="I1" s="7"/>
      <c r="J1" s="7"/>
      <c r="K1" s="7"/>
      <c r="L1" s="7"/>
    </row>
    <row r="2" spans="1:12" ht="18" thickBot="1" x14ac:dyDescent="0.35">
      <c r="B2" s="44" t="s">
        <v>42</v>
      </c>
      <c r="C2" s="15"/>
      <c r="D2" s="8"/>
      <c r="E2" s="8"/>
      <c r="F2" s="8"/>
      <c r="G2" s="8"/>
      <c r="H2" s="8"/>
      <c r="I2" s="8"/>
      <c r="J2" s="8"/>
      <c r="K2" s="8"/>
      <c r="L2" s="8"/>
    </row>
    <row r="3" spans="1:12" ht="39.6" customHeight="1" thickBot="1" x14ac:dyDescent="0.3">
      <c r="A3" s="70" t="s">
        <v>29</v>
      </c>
      <c r="B3" s="70"/>
      <c r="C3" s="70"/>
      <c r="D3" s="71"/>
      <c r="E3" s="72"/>
      <c r="F3" s="16" t="s">
        <v>37</v>
      </c>
    </row>
    <row r="4" spans="1:12" ht="13.8" x14ac:dyDescent="0.25">
      <c r="B4" s="78" t="s">
        <v>30</v>
      </c>
      <c r="C4" s="78"/>
      <c r="D4" s="78"/>
      <c r="E4" s="78"/>
      <c r="F4" s="19">
        <v>-681722.18</v>
      </c>
    </row>
    <row r="5" spans="1:12" ht="16.2" thickBot="1" x14ac:dyDescent="0.35">
      <c r="B5" s="17" t="s">
        <v>31</v>
      </c>
      <c r="C5" s="17"/>
      <c r="D5" s="18"/>
      <c r="E5" s="18"/>
      <c r="F5" s="9"/>
      <c r="G5" s="9"/>
      <c r="H5" s="9"/>
      <c r="I5" s="9"/>
      <c r="J5" s="9"/>
      <c r="K5" s="9"/>
      <c r="L5" s="9"/>
    </row>
    <row r="6" spans="1:12" ht="21" thickBot="1" x14ac:dyDescent="0.35">
      <c r="B6" s="28" t="s">
        <v>32</v>
      </c>
      <c r="C6" s="29" t="s">
        <v>8</v>
      </c>
      <c r="D6" s="29" t="s">
        <v>9</v>
      </c>
      <c r="E6" s="29"/>
      <c r="F6" s="30" t="s">
        <v>43</v>
      </c>
      <c r="G6" s="10"/>
      <c r="H6" s="10"/>
      <c r="I6" s="10"/>
      <c r="J6" s="10"/>
      <c r="K6" s="10"/>
      <c r="L6" s="10"/>
    </row>
    <row r="7" spans="1:12" ht="16.2" thickBot="1" x14ac:dyDescent="0.35">
      <c r="B7" s="45">
        <v>-278396.21000000002</v>
      </c>
      <c r="C7" s="46">
        <v>823777.67</v>
      </c>
      <c r="D7" s="46">
        <v>866430.62</v>
      </c>
      <c r="E7" s="51"/>
      <c r="F7" s="52">
        <f>D7-C7+B7</f>
        <v>-235743.26000000007</v>
      </c>
      <c r="G7" s="10"/>
      <c r="H7" s="10"/>
      <c r="I7" s="10"/>
      <c r="J7" s="10"/>
      <c r="K7" s="10"/>
      <c r="L7" s="10"/>
    </row>
    <row r="8" spans="1:12" ht="16.2" thickBot="1" x14ac:dyDescent="0.35">
      <c r="B8" s="79" t="s">
        <v>34</v>
      </c>
      <c r="C8" s="80"/>
      <c r="D8" s="81"/>
      <c r="E8" s="50"/>
      <c r="F8" s="53">
        <v>41182.160000000003</v>
      </c>
      <c r="G8" s="10"/>
      <c r="H8" s="10"/>
      <c r="I8" s="10"/>
      <c r="J8" s="10"/>
      <c r="K8" s="10"/>
      <c r="L8" s="10"/>
    </row>
    <row r="9" spans="1:12" ht="16.2" thickBot="1" x14ac:dyDescent="0.35">
      <c r="B9" s="79" t="s">
        <v>44</v>
      </c>
      <c r="C9" s="80"/>
      <c r="D9" s="81"/>
      <c r="E9" s="50"/>
      <c r="F9" s="52">
        <f>F7+F8</f>
        <v>-194561.10000000006</v>
      </c>
      <c r="G9" s="10"/>
      <c r="H9" s="10"/>
      <c r="I9" s="10"/>
      <c r="J9" s="10"/>
      <c r="K9" s="10"/>
      <c r="L9" s="10"/>
    </row>
    <row r="10" spans="1:12" s="5" customFormat="1" ht="12.75" customHeight="1" thickBot="1" x14ac:dyDescent="0.3">
      <c r="A10" s="75" t="s">
        <v>7</v>
      </c>
      <c r="B10" s="76"/>
      <c r="C10" s="76"/>
      <c r="D10" s="76"/>
      <c r="E10" s="76"/>
      <c r="F10" s="77"/>
    </row>
    <row r="11" spans="1:12" ht="16.5" customHeight="1" x14ac:dyDescent="0.25">
      <c r="A11" s="4" t="s">
        <v>10</v>
      </c>
      <c r="B11" s="20">
        <v>15795.52</v>
      </c>
      <c r="C11" s="20">
        <v>17183.89</v>
      </c>
      <c r="D11" s="21">
        <v>4433.12</v>
      </c>
      <c r="E11" s="22"/>
      <c r="F11" s="23">
        <f>B11-C11+D11</f>
        <v>3044.7500000000009</v>
      </c>
    </row>
    <row r="12" spans="1:12" ht="16.5" customHeight="1" x14ac:dyDescent="0.25">
      <c r="A12" s="3" t="s">
        <v>11</v>
      </c>
      <c r="B12" s="24">
        <v>3778.86</v>
      </c>
      <c r="C12" s="24">
        <v>0</v>
      </c>
      <c r="D12" s="24">
        <v>4.71</v>
      </c>
      <c r="E12" s="25"/>
      <c r="F12" s="26">
        <f>B12-C12+D12</f>
        <v>3783.57</v>
      </c>
    </row>
    <row r="13" spans="1:12" ht="16.5" customHeight="1" x14ac:dyDescent="0.25">
      <c r="A13" s="3" t="s">
        <v>13</v>
      </c>
      <c r="B13" s="24">
        <v>-7701.94</v>
      </c>
      <c r="C13" s="24">
        <v>28092.19</v>
      </c>
      <c r="D13" s="24">
        <v>18308.63</v>
      </c>
      <c r="E13" s="25"/>
      <c r="F13" s="26">
        <f t="shared" ref="F13:F14" si="0">B13-C13+D13</f>
        <v>-17485.499999999996</v>
      </c>
    </row>
    <row r="14" spans="1:12" ht="16.5" customHeight="1" thickBot="1" x14ac:dyDescent="0.3">
      <c r="A14" s="31" t="s">
        <v>16</v>
      </c>
      <c r="B14" s="32">
        <v>-3642.52</v>
      </c>
      <c r="C14" s="33">
        <v>10005.81</v>
      </c>
      <c r="D14" s="34">
        <v>11996.23</v>
      </c>
      <c r="E14" s="34"/>
      <c r="F14" s="26">
        <f t="shared" si="0"/>
        <v>-1652.1000000000004</v>
      </c>
    </row>
    <row r="15" spans="1:12" ht="15.6" customHeight="1" thickBot="1" x14ac:dyDescent="0.3">
      <c r="A15" s="36" t="s">
        <v>12</v>
      </c>
      <c r="B15" s="46">
        <f>SUM(B11:B14)</f>
        <v>8229.9200000000019</v>
      </c>
      <c r="C15" s="46">
        <f>SUM(C11:C14)</f>
        <v>55281.89</v>
      </c>
      <c r="D15" s="48">
        <f>SUM(D11:D14)</f>
        <v>34742.69</v>
      </c>
      <c r="E15" s="48"/>
      <c r="F15" s="47">
        <f>SUM(F11:F14)</f>
        <v>-12309.279999999995</v>
      </c>
    </row>
    <row r="16" spans="1:12" ht="15" customHeight="1" x14ac:dyDescent="0.25">
      <c r="B16" s="73" t="s">
        <v>4</v>
      </c>
      <c r="C16" s="73"/>
      <c r="D16" s="73"/>
      <c r="E16" s="74"/>
      <c r="F16" s="2">
        <f>D7-C7+B7+92257.22</f>
        <v>-143486.04000000007</v>
      </c>
    </row>
    <row r="17" spans="1:6" ht="16.2" thickBot="1" x14ac:dyDescent="0.35">
      <c r="B17" s="17" t="s">
        <v>2</v>
      </c>
      <c r="C17" s="1"/>
    </row>
    <row r="18" spans="1:6" ht="15" customHeight="1" x14ac:dyDescent="0.25">
      <c r="A18" s="65" t="s">
        <v>18</v>
      </c>
      <c r="B18" s="66"/>
      <c r="C18" s="66"/>
      <c r="D18" s="66"/>
      <c r="E18" s="67"/>
      <c r="F18" s="37">
        <v>19146.96</v>
      </c>
    </row>
    <row r="19" spans="1:6" ht="13.8" customHeight="1" x14ac:dyDescent="0.25">
      <c r="A19" s="55" t="s">
        <v>19</v>
      </c>
      <c r="B19" s="56"/>
      <c r="C19" s="56"/>
      <c r="D19" s="56"/>
      <c r="E19" s="57"/>
      <c r="F19" s="26">
        <v>6302.54</v>
      </c>
    </row>
    <row r="20" spans="1:6" ht="13.8" customHeight="1" x14ac:dyDescent="0.25">
      <c r="A20" s="55" t="s">
        <v>20</v>
      </c>
      <c r="B20" s="56"/>
      <c r="C20" s="56"/>
      <c r="D20" s="56"/>
      <c r="E20" s="57"/>
      <c r="F20" s="26">
        <v>19006.62</v>
      </c>
    </row>
    <row r="21" spans="1:6" ht="13.8" customHeight="1" x14ac:dyDescent="0.25">
      <c r="A21" s="55" t="s">
        <v>0</v>
      </c>
      <c r="B21" s="56"/>
      <c r="C21" s="56"/>
      <c r="D21" s="56"/>
      <c r="E21" s="57"/>
      <c r="F21" s="26">
        <v>23550.19</v>
      </c>
    </row>
    <row r="22" spans="1:6" ht="13.8" customHeight="1" x14ac:dyDescent="0.25">
      <c r="A22" s="55" t="s">
        <v>21</v>
      </c>
      <c r="B22" s="56"/>
      <c r="C22" s="56"/>
      <c r="D22" s="56"/>
      <c r="E22" s="57"/>
      <c r="F22" s="26">
        <v>382939.2</v>
      </c>
    </row>
    <row r="23" spans="1:6" ht="13.8" customHeight="1" x14ac:dyDescent="0.25">
      <c r="A23" s="55" t="s">
        <v>22</v>
      </c>
      <c r="B23" s="56"/>
      <c r="C23" s="56"/>
      <c r="D23" s="56"/>
      <c r="E23" s="57"/>
      <c r="F23" s="26">
        <v>13132.38</v>
      </c>
    </row>
    <row r="24" spans="1:6" ht="13.8" customHeight="1" x14ac:dyDescent="0.25">
      <c r="A24" s="55" t="s">
        <v>23</v>
      </c>
      <c r="B24" s="56"/>
      <c r="C24" s="56"/>
      <c r="D24" s="56"/>
      <c r="E24" s="57"/>
      <c r="F24" s="26">
        <v>110600.29</v>
      </c>
    </row>
    <row r="25" spans="1:6" ht="14.4" customHeight="1" thickBot="1" x14ac:dyDescent="0.3">
      <c r="A25" s="58" t="s">
        <v>24</v>
      </c>
      <c r="B25" s="59"/>
      <c r="C25" s="59"/>
      <c r="D25" s="59"/>
      <c r="E25" s="60"/>
      <c r="F25" s="35">
        <v>12000</v>
      </c>
    </row>
    <row r="26" spans="1:6" ht="17.25" customHeight="1" thickBot="1" x14ac:dyDescent="0.3">
      <c r="A26" s="61" t="s">
        <v>1</v>
      </c>
      <c r="B26" s="62"/>
      <c r="C26" s="62"/>
      <c r="D26" s="62"/>
      <c r="E26" s="62"/>
      <c r="F26" s="38">
        <f>SUM(F18:F25)</f>
        <v>586678.18000000005</v>
      </c>
    </row>
    <row r="27" spans="1:6" ht="28.2" customHeight="1" thickBot="1" x14ac:dyDescent="0.3">
      <c r="B27" s="68" t="s">
        <v>14</v>
      </c>
      <c r="C27" s="68"/>
      <c r="D27" s="69"/>
      <c r="E27" s="69"/>
      <c r="F27" s="69"/>
    </row>
    <row r="28" spans="1:6" ht="15.75" customHeight="1" x14ac:dyDescent="0.25">
      <c r="A28" s="65" t="s">
        <v>25</v>
      </c>
      <c r="B28" s="66"/>
      <c r="C28" s="66"/>
      <c r="D28" s="66"/>
      <c r="E28" s="67"/>
      <c r="F28" s="37">
        <v>8337.15</v>
      </c>
    </row>
    <row r="29" spans="1:6" ht="15.75" customHeight="1" x14ac:dyDescent="0.25">
      <c r="A29" s="55" t="s">
        <v>26</v>
      </c>
      <c r="B29" s="56"/>
      <c r="C29" s="56"/>
      <c r="D29" s="56"/>
      <c r="E29" s="57"/>
      <c r="F29" s="26">
        <v>0</v>
      </c>
    </row>
    <row r="30" spans="1:6" ht="15.75" customHeight="1" x14ac:dyDescent="0.25">
      <c r="A30" s="55" t="s">
        <v>27</v>
      </c>
      <c r="B30" s="56"/>
      <c r="C30" s="56"/>
      <c r="D30" s="56"/>
      <c r="E30" s="57"/>
      <c r="F30" s="26">
        <v>42040.39</v>
      </c>
    </row>
    <row r="31" spans="1:6" ht="15.75" customHeight="1" thickBot="1" x14ac:dyDescent="0.3">
      <c r="A31" s="58" t="s">
        <v>28</v>
      </c>
      <c r="B31" s="59"/>
      <c r="C31" s="59"/>
      <c r="D31" s="59"/>
      <c r="E31" s="60"/>
      <c r="F31" s="39">
        <v>9980.11</v>
      </c>
    </row>
    <row r="32" spans="1:6" ht="15.75" customHeight="1" thickBot="1" x14ac:dyDescent="0.3">
      <c r="A32" s="61" t="s">
        <v>15</v>
      </c>
      <c r="B32" s="62"/>
      <c r="C32" s="62"/>
      <c r="D32" s="62"/>
      <c r="E32" s="62"/>
      <c r="F32" s="38">
        <f>SUM(F28:F31)</f>
        <v>60357.65</v>
      </c>
    </row>
    <row r="33" spans="1:6" ht="16.2" thickBot="1" x14ac:dyDescent="0.3">
      <c r="B33" s="17" t="s">
        <v>5</v>
      </c>
      <c r="C33" s="13"/>
    </row>
    <row r="34" spans="1:6" ht="16.5" customHeight="1" x14ac:dyDescent="0.25">
      <c r="A34" s="63" t="s">
        <v>35</v>
      </c>
      <c r="B34" s="64"/>
      <c r="C34" s="64"/>
      <c r="D34" s="64"/>
      <c r="E34" s="12"/>
      <c r="F34" s="37">
        <v>713.8</v>
      </c>
    </row>
    <row r="35" spans="1:6" ht="16.5" customHeight="1" x14ac:dyDescent="0.25">
      <c r="A35" s="82" t="s">
        <v>36</v>
      </c>
      <c r="B35" s="83"/>
      <c r="C35" s="83"/>
      <c r="D35" s="83"/>
      <c r="E35" s="84"/>
      <c r="F35" s="40">
        <v>7307.7</v>
      </c>
    </row>
    <row r="36" spans="1:6" ht="16.5" customHeight="1" x14ac:dyDescent="0.25">
      <c r="A36" s="85" t="s">
        <v>38</v>
      </c>
      <c r="B36" s="86"/>
      <c r="C36" s="86"/>
      <c r="D36" s="86"/>
      <c r="E36" s="49"/>
      <c r="F36" s="40">
        <v>25690.1</v>
      </c>
    </row>
    <row r="37" spans="1:6" ht="16.5" customHeight="1" x14ac:dyDescent="0.25">
      <c r="A37" s="85" t="s">
        <v>40</v>
      </c>
      <c r="B37" s="86"/>
      <c r="C37" s="86"/>
      <c r="D37" s="86"/>
      <c r="E37" s="54"/>
      <c r="F37" s="40">
        <v>24165</v>
      </c>
    </row>
    <row r="38" spans="1:6" ht="16.5" customHeight="1" x14ac:dyDescent="0.25">
      <c r="A38" s="85" t="s">
        <v>39</v>
      </c>
      <c r="B38" s="86"/>
      <c r="C38" s="86"/>
      <c r="D38" s="86"/>
      <c r="E38" s="49"/>
      <c r="F38" s="40">
        <v>2646.4</v>
      </c>
    </row>
    <row r="39" spans="1:6" ht="16.5" customHeight="1" x14ac:dyDescent="0.25">
      <c r="A39" s="85" t="s">
        <v>41</v>
      </c>
      <c r="B39" s="86"/>
      <c r="C39" s="86"/>
      <c r="D39" s="86"/>
      <c r="E39" s="49"/>
      <c r="F39" s="40">
        <v>13359.1</v>
      </c>
    </row>
    <row r="40" spans="1:6" ht="16.5" customHeight="1" x14ac:dyDescent="0.25">
      <c r="A40" s="85" t="s">
        <v>46</v>
      </c>
      <c r="B40" s="86"/>
      <c r="C40" s="86"/>
      <c r="D40" s="86"/>
      <c r="E40" s="49"/>
      <c r="F40" s="40">
        <v>677.7</v>
      </c>
    </row>
    <row r="41" spans="1:6" ht="16.5" customHeight="1" x14ac:dyDescent="0.25">
      <c r="A41" s="85" t="s">
        <v>47</v>
      </c>
      <c r="B41" s="56"/>
      <c r="C41" s="56"/>
      <c r="D41" s="56"/>
      <c r="E41" s="57"/>
      <c r="F41" s="26">
        <v>2571.8000000000002</v>
      </c>
    </row>
    <row r="42" spans="1:6" ht="16.5" customHeight="1" thickBot="1" x14ac:dyDescent="0.3">
      <c r="A42" s="85" t="s">
        <v>48</v>
      </c>
      <c r="B42" s="56"/>
      <c r="C42" s="56"/>
      <c r="D42" s="56"/>
      <c r="E42" s="57"/>
      <c r="F42" s="26">
        <f>3197.8+1866.4</f>
        <v>5064.2000000000007</v>
      </c>
    </row>
    <row r="43" spans="1:6" ht="16.5" hidden="1" customHeight="1" x14ac:dyDescent="0.25">
      <c r="A43" s="85"/>
      <c r="B43" s="56"/>
      <c r="C43" s="56"/>
      <c r="D43" s="56"/>
      <c r="E43" s="57"/>
      <c r="F43" s="26"/>
    </row>
    <row r="44" spans="1:6" ht="15.75" hidden="1" customHeight="1" x14ac:dyDescent="0.25">
      <c r="A44" s="85"/>
      <c r="B44" s="56"/>
      <c r="C44" s="56"/>
      <c r="D44" s="56"/>
      <c r="E44" s="57"/>
      <c r="F44" s="40"/>
    </row>
    <row r="45" spans="1:6" ht="15.6" hidden="1" customHeight="1" x14ac:dyDescent="0.25">
      <c r="A45" s="85"/>
      <c r="B45" s="56"/>
      <c r="C45" s="56"/>
      <c r="D45" s="56"/>
      <c r="E45" s="57"/>
      <c r="F45" s="26"/>
    </row>
    <row r="46" spans="1:6" ht="15.6" hidden="1" customHeight="1" x14ac:dyDescent="0.25">
      <c r="A46" s="85"/>
      <c r="B46" s="56"/>
      <c r="C46" s="56"/>
      <c r="D46" s="56"/>
      <c r="E46" s="57"/>
      <c r="F46" s="26"/>
    </row>
    <row r="47" spans="1:6" ht="15.6" hidden="1" customHeight="1" x14ac:dyDescent="0.25">
      <c r="A47" s="85"/>
      <c r="B47" s="56"/>
      <c r="C47" s="56"/>
      <c r="D47" s="56"/>
      <c r="E47" s="57"/>
      <c r="F47" s="26"/>
    </row>
    <row r="48" spans="1:6" ht="15.6" hidden="1" customHeight="1" x14ac:dyDescent="0.25">
      <c r="A48" s="85"/>
      <c r="B48" s="56"/>
      <c r="C48" s="56"/>
      <c r="D48" s="56"/>
      <c r="E48" s="57"/>
      <c r="F48" s="26"/>
    </row>
    <row r="49" spans="1:6" ht="15.6" hidden="1" customHeight="1" x14ac:dyDescent="0.25">
      <c r="A49" s="85"/>
      <c r="B49" s="56"/>
      <c r="C49" s="56"/>
      <c r="D49" s="56"/>
      <c r="E49" s="57"/>
      <c r="F49" s="26"/>
    </row>
    <row r="50" spans="1:6" ht="15.6" hidden="1" customHeight="1" x14ac:dyDescent="0.25">
      <c r="A50" s="85"/>
      <c r="B50" s="56"/>
      <c r="C50" s="56"/>
      <c r="D50" s="56"/>
      <c r="E50" s="57"/>
      <c r="F50" s="26"/>
    </row>
    <row r="51" spans="1:6" ht="15.6" hidden="1" customHeight="1" x14ac:dyDescent="0.25">
      <c r="A51" s="85"/>
      <c r="B51" s="56"/>
      <c r="C51" s="56"/>
      <c r="D51" s="56"/>
      <c r="E51" s="57"/>
      <c r="F51" s="26"/>
    </row>
    <row r="52" spans="1:6" ht="15.6" hidden="1" customHeight="1" x14ac:dyDescent="0.25">
      <c r="A52" s="85"/>
      <c r="B52" s="56"/>
      <c r="C52" s="56"/>
      <c r="D52" s="56"/>
      <c r="E52" s="57"/>
      <c r="F52" s="26"/>
    </row>
    <row r="53" spans="1:6" ht="15.6" hidden="1" customHeight="1" x14ac:dyDescent="0.25">
      <c r="A53" s="85"/>
      <c r="B53" s="56"/>
      <c r="C53" s="56"/>
      <c r="D53" s="56"/>
      <c r="E53" s="57"/>
      <c r="F53" s="26"/>
    </row>
    <row r="54" spans="1:6" ht="15.6" hidden="1" customHeight="1" x14ac:dyDescent="0.25">
      <c r="A54" s="85"/>
      <c r="B54" s="56"/>
      <c r="C54" s="56"/>
      <c r="D54" s="56"/>
      <c r="E54" s="57"/>
      <c r="F54" s="26"/>
    </row>
    <row r="55" spans="1:6" ht="15.6" hidden="1" customHeight="1" x14ac:dyDescent="0.25">
      <c r="A55" s="85"/>
      <c r="B55" s="56"/>
      <c r="C55" s="56"/>
      <c r="D55" s="56"/>
      <c r="E55" s="57"/>
      <c r="F55" s="26"/>
    </row>
    <row r="56" spans="1:6" ht="15.6" hidden="1" customHeight="1" x14ac:dyDescent="0.25">
      <c r="A56" s="85"/>
      <c r="B56" s="56"/>
      <c r="C56" s="56"/>
      <c r="D56" s="56"/>
      <c r="E56" s="57"/>
      <c r="F56" s="26"/>
    </row>
    <row r="57" spans="1:6" ht="15.6" hidden="1" customHeight="1" x14ac:dyDescent="0.25">
      <c r="A57" s="85"/>
      <c r="B57" s="56"/>
      <c r="C57" s="56"/>
      <c r="D57" s="56"/>
      <c r="E57" s="57"/>
      <c r="F57" s="26"/>
    </row>
    <row r="58" spans="1:6" ht="15.6" hidden="1" customHeight="1" x14ac:dyDescent="0.25">
      <c r="A58" s="85"/>
      <c r="B58" s="56"/>
      <c r="C58" s="56"/>
      <c r="D58" s="56"/>
      <c r="E58" s="57"/>
      <c r="F58" s="26"/>
    </row>
    <row r="59" spans="1:6" ht="15.6" hidden="1" customHeight="1" x14ac:dyDescent="0.25">
      <c r="A59" s="85"/>
      <c r="B59" s="56"/>
      <c r="C59" s="56"/>
      <c r="D59" s="56"/>
      <c r="E59" s="57"/>
      <c r="F59" s="26"/>
    </row>
    <row r="60" spans="1:6" ht="15.6" hidden="1" customHeight="1" x14ac:dyDescent="0.25">
      <c r="A60" s="85"/>
      <c r="B60" s="56"/>
      <c r="C60" s="56"/>
      <c r="D60" s="56"/>
      <c r="E60" s="57"/>
      <c r="F60" s="26"/>
    </row>
    <row r="61" spans="1:6" ht="15.6" hidden="1" customHeight="1" x14ac:dyDescent="0.25">
      <c r="A61" s="85"/>
      <c r="B61" s="56"/>
      <c r="C61" s="56"/>
      <c r="D61" s="56"/>
      <c r="E61" s="57"/>
      <c r="F61" s="26"/>
    </row>
    <row r="62" spans="1:6" ht="18.75" hidden="1" customHeight="1" x14ac:dyDescent="0.25">
      <c r="A62" s="85"/>
      <c r="B62" s="86"/>
      <c r="C62" s="86"/>
      <c r="D62" s="86"/>
      <c r="E62" s="87"/>
      <c r="F62" s="26"/>
    </row>
    <row r="63" spans="1:6" ht="18.75" hidden="1" customHeight="1" thickBot="1" x14ac:dyDescent="0.3">
      <c r="A63" s="88"/>
      <c r="B63" s="89"/>
      <c r="C63" s="89"/>
      <c r="D63" s="89"/>
      <c r="E63" s="90"/>
      <c r="F63" s="27"/>
    </row>
    <row r="64" spans="1:6" ht="17.399999999999999" customHeight="1" thickBot="1" x14ac:dyDescent="0.3">
      <c r="A64" s="61" t="s">
        <v>3</v>
      </c>
      <c r="B64" s="62"/>
      <c r="C64" s="62"/>
      <c r="D64" s="62"/>
      <c r="E64" s="62"/>
      <c r="F64" s="38">
        <f>SUM(F34:F63)</f>
        <v>82195.8</v>
      </c>
    </row>
    <row r="65" spans="2:6" ht="3.75" customHeight="1" x14ac:dyDescent="0.25"/>
    <row r="66" spans="2:6" s="6" customFormat="1" ht="16.8" customHeight="1" x14ac:dyDescent="0.25">
      <c r="B66" s="17" t="s">
        <v>6</v>
      </c>
      <c r="C66" s="13"/>
      <c r="D66" s="11"/>
      <c r="E66" s="11"/>
      <c r="F66" s="41">
        <f>F32+F26+F64</f>
        <v>729231.63000000012</v>
      </c>
    </row>
    <row r="67" spans="2:6" ht="15.75" customHeight="1" x14ac:dyDescent="0.25">
      <c r="B67" s="17" t="s">
        <v>33</v>
      </c>
      <c r="C67" s="13"/>
      <c r="D67" s="6"/>
      <c r="E67" s="6"/>
      <c r="F67" s="19">
        <f>D7-F66</f>
        <v>137198.98999999987</v>
      </c>
    </row>
    <row r="68" spans="2:6" ht="16.5" customHeight="1" x14ac:dyDescent="0.25">
      <c r="B68" s="17" t="s">
        <v>45</v>
      </c>
      <c r="C68" s="13"/>
      <c r="D68" s="6"/>
      <c r="E68" s="6"/>
      <c r="F68" s="42">
        <f>F67+F4</f>
        <v>-544523.19000000018</v>
      </c>
    </row>
  </sheetData>
  <mergeCells count="52">
    <mergeCell ref="A36:D36"/>
    <mergeCell ref="A38:D38"/>
    <mergeCell ref="A39:D39"/>
    <mergeCell ref="A40:D40"/>
    <mergeCell ref="A59:E59"/>
    <mergeCell ref="A37:D37"/>
    <mergeCell ref="A60:E60"/>
    <mergeCell ref="A49:E49"/>
    <mergeCell ref="A43:E43"/>
    <mergeCell ref="A44:E44"/>
    <mergeCell ref="A45:E45"/>
    <mergeCell ref="A46:E46"/>
    <mergeCell ref="A48:E48"/>
    <mergeCell ref="A47:E47"/>
    <mergeCell ref="A35:E35"/>
    <mergeCell ref="A41:E41"/>
    <mergeCell ref="A42:E42"/>
    <mergeCell ref="A64:E64"/>
    <mergeCell ref="A50:E50"/>
    <mergeCell ref="A51:E51"/>
    <mergeCell ref="A52:E52"/>
    <mergeCell ref="A53:E53"/>
    <mergeCell ref="A54:E54"/>
    <mergeCell ref="A55:E55"/>
    <mergeCell ref="A61:E61"/>
    <mergeCell ref="A62:E62"/>
    <mergeCell ref="A63:E63"/>
    <mergeCell ref="A56:E56"/>
    <mergeCell ref="A57:E57"/>
    <mergeCell ref="A58:E58"/>
    <mergeCell ref="A3:E3"/>
    <mergeCell ref="B16:E16"/>
    <mergeCell ref="A18:E18"/>
    <mergeCell ref="A19:E19"/>
    <mergeCell ref="A20:E20"/>
    <mergeCell ref="A10:F10"/>
    <mergeCell ref="B4:E4"/>
    <mergeCell ref="B8:D8"/>
    <mergeCell ref="B9:D9"/>
    <mergeCell ref="A24:E24"/>
    <mergeCell ref="A25:E25"/>
    <mergeCell ref="A26:E26"/>
    <mergeCell ref="A34:D34"/>
    <mergeCell ref="A21:E21"/>
    <mergeCell ref="A22:E22"/>
    <mergeCell ref="A23:E23"/>
    <mergeCell ref="A28:E28"/>
    <mergeCell ref="A29:E29"/>
    <mergeCell ref="B27:F27"/>
    <mergeCell ref="A30:E30"/>
    <mergeCell ref="A31:E31"/>
    <mergeCell ref="A32:E3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2026-02-16T07:32:52Z</cp:lastPrinted>
  <dcterms:created xsi:type="dcterms:W3CDTF">2012-01-24T09:54:37Z</dcterms:created>
  <dcterms:modified xsi:type="dcterms:W3CDTF">2026-02-16T07:33:23Z</dcterms:modified>
</cp:coreProperties>
</file>