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57" i="1" l="1"/>
  <c r="E7" i="1" l="1"/>
  <c r="E9" i="1" s="1"/>
  <c r="E12" i="1"/>
  <c r="E14" i="1"/>
  <c r="E11" i="1"/>
  <c r="E13" i="1"/>
  <c r="C15" i="1"/>
  <c r="E34" i="1"/>
  <c r="E63" i="1"/>
  <c r="E28" i="1"/>
  <c r="D15" i="1"/>
  <c r="B15" i="1"/>
  <c r="E64" i="1" l="1"/>
  <c r="E65" i="1" s="1"/>
  <c r="E66" i="1" s="1"/>
  <c r="E15" i="1"/>
</calcChain>
</file>

<file path=xl/sharedStrings.xml><?xml version="1.0" encoding="utf-8"?>
<sst xmlns="http://schemas.openxmlformats.org/spreadsheetml/2006/main" count="65" uniqueCount="65">
  <si>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</si>
  <si>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</si>
  <si>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</si>
  <si>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</si>
  <si>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</si>
  <si>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</si>
  <si>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</si>
  <si>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</si>
  <si>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</si>
  <si>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</si>
  <si>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</si>
  <si>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</si>
  <si>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</si>
  <si>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</si>
  <si>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</si>
  <si>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</si>
  <si>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</si>
  <si>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 5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</si>
  <si>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</si>
  <si>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</si>
  <si>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</si>
  <si>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</si>
  <si>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</si>
  <si>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</si>
  <si>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</si>
  <si>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</si>
  <si>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</si>
  <si>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</si>
  <si>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</si>
  <si>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</si>
  <si>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</si>
  <si>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</si>
  <si>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</si>
  <si>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Год постройки-1966, панельный, газифицирован, количество этажей-5, количество подъездов-4, количество жилых квартир-77, кол-во нежилых помещений-2,  общая площадь дома-3563,70, кол-во зарегистрированных-123</t>
  </si>
  <si>
    <t xml:space="preserve">Корректировка задолженности </t>
  </si>
  <si>
    <t>Монтаж труб для промывки  /март 2025г</t>
  </si>
  <si>
    <t>Тариф на тех/содерж-27,50, СОИ-факт</t>
  </si>
  <si>
    <t>Ремонт уличного освещения  /апрель 2025г</t>
  </si>
  <si>
    <t>Погрузка и вывоз веток  /апрель 2025г</t>
  </si>
  <si>
    <t>Установка информ табличек  /апрель 2025г</t>
  </si>
  <si>
    <t>Замена замка  /май 2025г</t>
  </si>
  <si>
    <t>Погрузка и вывоз веток  /июль 2025г</t>
  </si>
  <si>
    <t>Ремонт лавочек  /июль 2025г</t>
  </si>
  <si>
    <t>Материалы для субботника   /июль 2025г</t>
  </si>
  <si>
    <t>Ремонт подъездного освещения  /июль 2025г</t>
  </si>
  <si>
    <t>Ремонт грязевика 3п  /июль 2025г</t>
  </si>
  <si>
    <t>Ремонт канализации  /июль 2025г</t>
  </si>
  <si>
    <t>Покраска лавочек и урн  /август 2025г</t>
  </si>
  <si>
    <t>Контейнер мусорный без крышки  /сентябрь 2025г</t>
  </si>
  <si>
    <t>Установка манометров  /август 2025г</t>
  </si>
  <si>
    <t>Вознаграждение совета МКД</t>
  </si>
  <si>
    <t>Налоги с вознаграждения совета МКД</t>
  </si>
  <si>
    <t>за   2025 год</t>
  </si>
  <si>
    <t>Задолженность на 01.01.2026г.</t>
  </si>
  <si>
    <t>Откорректированная задолженность на 01.01.2026г.</t>
  </si>
  <si>
    <t xml:space="preserve">8. Средства на счете дома на 01.01.2026г.    </t>
  </si>
  <si>
    <t>Диагностика вентиляции кв.34  /ноябрь 2025г</t>
  </si>
  <si>
    <t xml:space="preserve">Погрука, вывоз веток и травы  /октябрь 2025г </t>
  </si>
  <si>
    <t>Демонтаж металлических столбов ограждения а/стоянки  /октябрь 2025г</t>
  </si>
  <si>
    <t>Ремонт уличного освещения  /октябрь 2025г</t>
  </si>
  <si>
    <t>Подключение вводного кабеля до учета кв.20    /ноябрь 2025г</t>
  </si>
  <si>
    <t>Ремонт подъездного освещения  /ноябрь 2025г</t>
  </si>
  <si>
    <t>Закрашивание вандальных надписей  /ноябрь 2025г</t>
  </si>
  <si>
    <t>Ремонт подъездного освещения 4п   /декабрь 2025г</t>
  </si>
  <si>
    <t xml:space="preserve">Покраска мусорного бака  /октябрь 2025г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</si>
</sst>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" fontId="6" fillId="2" borderId="0" xfId="0" applyNumberFormat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Font="1"/>
    <xf numFmtId="0" fontId="7" fillId="0" borderId="19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4" fontId="6" fillId="0" borderId="0" xfId="0" applyNumberFormat="1" applyFont="1" applyFill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0" fillId="0" borderId="26" xfId="0" applyBorder="1" applyAlignment="1">
      <alignment vertical="top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4" fontId="6" fillId="0" borderId="0" xfId="0" applyNumberFormat="1" applyFont="1"/>
    <xf numFmtId="0" fontId="8" fillId="0" borderId="4" xfId="0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30" xfId="0" applyNumberFormat="1" applyFont="1" applyBorder="1" applyAlignment="1">
      <alignment vertical="top"/>
    </xf>
    <xf numFmtId="4" fontId="6" fillId="0" borderId="6" xfId="0" applyNumberFormat="1" applyFont="1" applyBorder="1"/>
    <xf numFmtId="4" fontId="0" fillId="0" borderId="10" xfId="0" applyNumberFormat="1" applyFont="1" applyBorder="1" applyAlignment="1">
      <alignment horizontal="right" vertical="top"/>
    </xf>
    <xf numFmtId="4" fontId="6" fillId="0" borderId="22" xfId="0" applyNumberFormat="1" applyFont="1" applyBorder="1" applyAlignment="1">
      <alignment vertical="top"/>
    </xf>
    <xf numFmtId="4" fontId="6" fillId="0" borderId="6" xfId="0" applyNumberFormat="1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32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1" fillId="0" borderId="33" xfId="0" applyFont="1" applyBorder="1" applyAlignment="1">
      <alignment wrapText="1"/>
    </xf>
    <xf numFmtId="0" fontId="11" fillId="0" borderId="34" xfId="0" applyFont="1" applyBorder="1" applyAlignment="1">
      <alignment vertical="top"/>
    </xf>
    <xf numFmtId="0" fontId="11" fillId="0" borderId="32" xfId="0" applyFont="1" applyBorder="1" applyAlignment="1">
      <alignment vertical="top" wrapText="1"/>
    </xf>
    <xf numFmtId="4" fontId="4" fillId="0" borderId="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31" xfId="0" applyNumberFormat="1" applyFont="1" applyBorder="1" applyAlignment="1">
      <alignment vertical="top"/>
    </xf>
    <xf numFmtId="4" fontId="4" fillId="0" borderId="26" xfId="0" applyNumberFormat="1" applyFont="1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" xfId="0" applyBorder="1" applyAlignment="1">
      <alignment vertical="top"/>
    </xf>
    <xf numFmtId="0" fontId="10" fillId="0" borderId="4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3" xfId="0" applyBorder="1" applyAlignment="1">
      <alignment vertical="top"/>
    </xf>
    <xf numFmtId="0" fontId="4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 wrapText="1"/>
    </xf>
    <xf numFmtId="0" fontId="0" fillId="0" borderId="7" xfId="0" applyBorder="1" applyAlignment="1">
      <alignment vertical="top"/>
    </xf>
    <xf numFmtId="0" fontId="4" fillId="0" borderId="15" xfId="0" applyFont="1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9" xfId="0" applyBorder="1" applyAlignment="1">
      <alignment vertical="top"/>
    </xf>
    <xf numFmtId="0" fontId="4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applyFont="1" applyBorder="1" applyAlignment="1">
      <alignment horizontal="left" vertical="top"/>
    </xf>
    <xf numFmtId="4" fontId="3" fillId="0" borderId="17" xfId="0" applyNumberFormat="1" applyFont="1" applyBorder="1" applyAlignment="1"/>
    <xf numFmtId="0" fontId="3" fillId="0" borderId="0" xfId="0" applyFont="1" applyBorder="1" applyAlignment="1"/>
    <xf numFmtId="0" fontId="3" fillId="0" borderId="18" xfId="0" applyFont="1" applyBorder="1" applyAlignment="1"/>
    <xf numFmtId="4" fontId="4" fillId="0" borderId="15" xfId="0" applyNumberFormat="1" applyFont="1" applyBorder="1" applyAlignment="1">
      <alignment horizontal="right" vertical="top"/>
    </xf>
    <xf numFmtId="4" fontId="4" fillId="0" borderId="31" xfId="0" applyNumberFormat="1" applyFont="1" applyBorder="1" applyAlignment="1">
      <alignment horizontal="right" vertical="top"/>
    </xf>
    <xf numFmtId="4" fontId="4" fillId="0" borderId="22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A45" zoomScaleNormal="100" workbookViewId="0">
      <selection activeCell="H32" sqref="H32"/>
    </sheetView>
  </sheetViews>
  <sheetFormatPr defaultRowHeight="13.2" x14ac:dyDescent="0.25"/>
  <cols>
    <col min="1" max="1" width="15.109375" customWidth="1"/>
    <col min="2" max="2" width="19.33203125" customWidth="1"/>
    <col min="3" max="3" width="21.33203125" customWidth="1"/>
    <col min="4" max="4" width="23.109375" customWidth="1"/>
    <col min="5" max="5" width="28.6640625" customWidth="1"/>
  </cols>
  <sheetData>
    <row r="1" spans="1:11" ht="17.399999999999999" x14ac:dyDescent="0.3">
      <c r="B1" s="42" t="s">
        <v>17</v>
      </c>
      <c r="C1" s="19"/>
      <c r="D1" s="19"/>
      <c r="E1" s="19"/>
      <c r="F1" s="19"/>
      <c r="G1" s="19"/>
      <c r="H1" s="19"/>
      <c r="I1" s="19"/>
      <c r="J1" s="19"/>
      <c r="K1" s="19"/>
    </row>
    <row r="2" spans="1:11" ht="18" thickBot="1" x14ac:dyDescent="0.35">
      <c r="B2" s="43" t="s">
        <v>52</v>
      </c>
      <c r="C2" s="20"/>
      <c r="D2" s="20"/>
      <c r="E2" s="20"/>
      <c r="F2" s="20"/>
      <c r="G2" s="20"/>
      <c r="H2" s="20"/>
      <c r="I2" s="20"/>
      <c r="J2" s="20"/>
      <c r="K2" s="20"/>
    </row>
    <row r="3" spans="1:11" ht="36.6" customHeight="1" thickBot="1" x14ac:dyDescent="0.35">
      <c r="A3" s="74" t="s">
        <v>33</v>
      </c>
      <c r="B3" s="74"/>
      <c r="C3" s="74"/>
      <c r="D3" s="75"/>
      <c r="E3" s="18" t="s">
        <v>36</v>
      </c>
      <c r="F3" s="13"/>
      <c r="G3" s="13"/>
      <c r="H3" s="13"/>
      <c r="I3" s="13"/>
      <c r="J3" s="13"/>
      <c r="K3" s="13"/>
    </row>
    <row r="4" spans="1:11" ht="13.8" x14ac:dyDescent="0.25">
      <c r="B4" s="76" t="s">
        <v>29</v>
      </c>
      <c r="C4" s="76"/>
      <c r="D4" s="76"/>
      <c r="E4" s="23">
        <v>175004.57</v>
      </c>
    </row>
    <row r="5" spans="1:11" ht="16.2" thickBot="1" x14ac:dyDescent="0.35">
      <c r="B5" s="40" t="s">
        <v>30</v>
      </c>
      <c r="C5" s="22"/>
      <c r="D5" s="21"/>
      <c r="E5" s="21"/>
      <c r="F5" s="21"/>
      <c r="G5" s="21"/>
      <c r="H5" s="21"/>
      <c r="I5" s="21"/>
      <c r="J5" s="21"/>
      <c r="K5" s="21"/>
    </row>
    <row r="6" spans="1:11" ht="25.2" customHeight="1" thickBot="1" x14ac:dyDescent="0.35">
      <c r="B6" s="44" t="s">
        <v>31</v>
      </c>
      <c r="C6" s="45" t="s">
        <v>8</v>
      </c>
      <c r="D6" s="45" t="s">
        <v>9</v>
      </c>
      <c r="E6" s="46" t="s">
        <v>53</v>
      </c>
      <c r="F6" s="22"/>
      <c r="G6" s="22"/>
      <c r="H6" s="22"/>
      <c r="I6" s="22"/>
      <c r="J6" s="22"/>
      <c r="K6" s="22"/>
    </row>
    <row r="7" spans="1:11" ht="16.2" thickBot="1" x14ac:dyDescent="0.35">
      <c r="B7" s="47">
        <v>-42076.7</v>
      </c>
      <c r="C7" s="48">
        <v>1164926.77</v>
      </c>
      <c r="D7" s="48">
        <v>1099077.2</v>
      </c>
      <c r="E7" s="49">
        <f>B7-C7+D7</f>
        <v>-107926.27000000002</v>
      </c>
      <c r="F7" s="22"/>
      <c r="G7" s="22"/>
      <c r="H7" s="22"/>
      <c r="I7" s="22"/>
      <c r="J7" s="22"/>
      <c r="K7" s="22"/>
    </row>
    <row r="8" spans="1:11" ht="16.2" thickBot="1" x14ac:dyDescent="0.35">
      <c r="B8" s="81" t="s">
        <v>34</v>
      </c>
      <c r="C8" s="82"/>
      <c r="D8" s="83"/>
      <c r="E8" s="51">
        <v>15363.52</v>
      </c>
      <c r="F8" s="22"/>
      <c r="G8" s="22"/>
      <c r="H8" s="22"/>
      <c r="I8" s="22"/>
      <c r="J8" s="22"/>
      <c r="K8" s="22"/>
    </row>
    <row r="9" spans="1:11" ht="16.2" thickBot="1" x14ac:dyDescent="0.35">
      <c r="B9" s="81" t="s">
        <v>54</v>
      </c>
      <c r="C9" s="82"/>
      <c r="D9" s="83"/>
      <c r="E9" s="51">
        <f>E7+E8</f>
        <v>-92562.750000000015</v>
      </c>
      <c r="F9" s="22"/>
      <c r="G9" s="22"/>
      <c r="H9" s="22"/>
      <c r="I9" s="22"/>
      <c r="J9" s="22"/>
      <c r="K9" s="22"/>
    </row>
    <row r="10" spans="1:11" s="3" customFormat="1" ht="9.6" customHeight="1" thickBot="1" x14ac:dyDescent="0.3">
      <c r="A10" s="78" t="s">
        <v>7</v>
      </c>
      <c r="B10" s="79"/>
      <c r="C10" s="79"/>
      <c r="D10" s="79"/>
      <c r="E10" s="80"/>
    </row>
    <row r="11" spans="1:11" s="2" customFormat="1" ht="16.5" customHeight="1" x14ac:dyDescent="0.25">
      <c r="A11" s="4" t="s">
        <v>10</v>
      </c>
      <c r="B11" s="32">
        <v>5045.83</v>
      </c>
      <c r="C11" s="32">
        <v>27601.86</v>
      </c>
      <c r="D11" s="33">
        <v>6649.43</v>
      </c>
      <c r="E11" s="41">
        <f>B11-C11+D11</f>
        <v>-15906.599999999999</v>
      </c>
    </row>
    <row r="12" spans="1:11" s="2" customFormat="1" ht="14.4" customHeight="1" x14ac:dyDescent="0.25">
      <c r="A12" s="5" t="s">
        <v>11</v>
      </c>
      <c r="B12" s="34">
        <v>26570.31</v>
      </c>
      <c r="C12" s="34">
        <v>0</v>
      </c>
      <c r="D12" s="35">
        <v>0</v>
      </c>
      <c r="E12" s="26">
        <f>B12-C12+D12</f>
        <v>26570.31</v>
      </c>
    </row>
    <row r="13" spans="1:11" s="2" customFormat="1" ht="14.4" customHeight="1" x14ac:dyDescent="0.25">
      <c r="A13" s="5" t="s">
        <v>13</v>
      </c>
      <c r="B13" s="36">
        <v>0</v>
      </c>
      <c r="C13" s="36">
        <v>0</v>
      </c>
      <c r="D13" s="35">
        <v>0</v>
      </c>
      <c r="E13" s="26">
        <f>B13-C13+D13</f>
        <v>0</v>
      </c>
    </row>
    <row r="14" spans="1:11" s="2" customFormat="1" ht="16.5" customHeight="1" thickBot="1" x14ac:dyDescent="0.3">
      <c r="A14" s="6" t="s">
        <v>16</v>
      </c>
      <c r="B14" s="37">
        <v>1776.43</v>
      </c>
      <c r="C14" s="37">
        <v>3263.85</v>
      </c>
      <c r="D14" s="38">
        <v>1155.8599999999999</v>
      </c>
      <c r="E14" s="39">
        <f>B14-C14+D14</f>
        <v>-331.55999999999995</v>
      </c>
    </row>
    <row r="15" spans="1:11" s="2" customFormat="1" ht="15.6" customHeight="1" thickBot="1" x14ac:dyDescent="0.3">
      <c r="A15" s="24" t="s">
        <v>12</v>
      </c>
      <c r="B15" s="48">
        <f>SUM(B11:B14)</f>
        <v>33392.57</v>
      </c>
      <c r="C15" s="48">
        <f>SUM(C11:C14)</f>
        <v>30865.71</v>
      </c>
      <c r="D15" s="50">
        <f>SUM(D11:D14)</f>
        <v>7805.29</v>
      </c>
      <c r="E15" s="49">
        <f>SUM(E11:E14)</f>
        <v>10332.150000000003</v>
      </c>
    </row>
    <row r="16" spans="1:11" ht="13.8" x14ac:dyDescent="0.25">
      <c r="B16" s="77" t="s">
        <v>4</v>
      </c>
      <c r="C16" s="77"/>
      <c r="D16" s="77"/>
      <c r="E16" s="1">
        <f>B7+D7-C7+111770.67</f>
        <v>3844.3999999999796</v>
      </c>
    </row>
    <row r="17" spans="1:5" s="9" customFormat="1" ht="13.8" thickBot="1" x14ac:dyDescent="0.3">
      <c r="B17" s="11" t="s">
        <v>2</v>
      </c>
      <c r="C17" s="10"/>
    </row>
    <row r="18" spans="1:5" ht="15.6" customHeight="1" x14ac:dyDescent="0.25">
      <c r="A18" s="67" t="s">
        <v>18</v>
      </c>
      <c r="B18" s="63"/>
      <c r="C18" s="63"/>
      <c r="D18" s="63"/>
      <c r="E18" s="25">
        <v>25658.639999999999</v>
      </c>
    </row>
    <row r="19" spans="1:5" x14ac:dyDescent="0.25">
      <c r="A19" s="68" t="s">
        <v>19</v>
      </c>
      <c r="B19" s="53"/>
      <c r="C19" s="53"/>
      <c r="D19" s="53"/>
      <c r="E19" s="26">
        <v>8445.9699999999993</v>
      </c>
    </row>
    <row r="20" spans="1:5" x14ac:dyDescent="0.25">
      <c r="A20" s="68" t="s">
        <v>20</v>
      </c>
      <c r="B20" s="53"/>
      <c r="C20" s="53"/>
      <c r="D20" s="53"/>
      <c r="E20" s="26">
        <v>29913.360000000001</v>
      </c>
    </row>
    <row r="21" spans="1:5" x14ac:dyDescent="0.25">
      <c r="A21" s="68" t="s">
        <v>0</v>
      </c>
      <c r="B21" s="53"/>
      <c r="C21" s="53"/>
      <c r="D21" s="53"/>
      <c r="E21" s="26">
        <v>32779.72</v>
      </c>
    </row>
    <row r="22" spans="1:5" x14ac:dyDescent="0.25">
      <c r="A22" s="68" t="s">
        <v>21</v>
      </c>
      <c r="B22" s="53"/>
      <c r="C22" s="53"/>
      <c r="D22" s="53"/>
      <c r="E22" s="26">
        <v>513172.8</v>
      </c>
    </row>
    <row r="23" spans="1:5" ht="16.5" customHeight="1" x14ac:dyDescent="0.25">
      <c r="A23" s="52" t="s">
        <v>22</v>
      </c>
      <c r="B23" s="53"/>
      <c r="C23" s="53"/>
      <c r="D23" s="53"/>
      <c r="E23" s="26">
        <v>22083.1</v>
      </c>
    </row>
    <row r="24" spans="1:5" x14ac:dyDescent="0.25">
      <c r="A24" s="68" t="s">
        <v>23</v>
      </c>
      <c r="B24" s="53"/>
      <c r="C24" s="53"/>
      <c r="D24" s="53"/>
      <c r="E24" s="26">
        <v>154165.66</v>
      </c>
    </row>
    <row r="25" spans="1:5" ht="14.4" customHeight="1" x14ac:dyDescent="0.25">
      <c r="A25" s="68" t="s">
        <v>50</v>
      </c>
      <c r="B25" s="53"/>
      <c r="C25" s="53"/>
      <c r="D25" s="53"/>
      <c r="E25" s="27">
        <v>49230.48</v>
      </c>
    </row>
    <row r="26" spans="1:5" ht="15" customHeight="1" x14ac:dyDescent="0.25">
      <c r="A26" s="68" t="s">
        <v>51</v>
      </c>
      <c r="B26" s="53"/>
      <c r="C26" s="53"/>
      <c r="D26" s="53"/>
      <c r="E26" s="27">
        <v>7357</v>
      </c>
    </row>
    <row r="27" spans="1:5" ht="15.75" customHeight="1" thickBot="1" x14ac:dyDescent="0.3">
      <c r="A27" s="58" t="s">
        <v>24</v>
      </c>
      <c r="B27" s="59"/>
      <c r="C27" s="59"/>
      <c r="D27" s="59"/>
      <c r="E27" s="27">
        <v>12000</v>
      </c>
    </row>
    <row r="28" spans="1:5" ht="17.25" customHeight="1" thickBot="1" x14ac:dyDescent="0.3">
      <c r="A28" s="64" t="s">
        <v>1</v>
      </c>
      <c r="B28" s="65"/>
      <c r="C28" s="65"/>
      <c r="D28" s="66"/>
      <c r="E28" s="28">
        <f>SUM(E18:E27)</f>
        <v>854806.73</v>
      </c>
    </row>
    <row r="29" spans="1:5" s="7" customFormat="1" ht="16.2" customHeight="1" thickBot="1" x14ac:dyDescent="0.3">
      <c r="B29" s="69" t="s">
        <v>14</v>
      </c>
      <c r="C29" s="69"/>
      <c r="D29" s="70"/>
      <c r="E29" s="70"/>
    </row>
    <row r="30" spans="1:5" ht="15.75" customHeight="1" x14ac:dyDescent="0.25">
      <c r="A30" s="67" t="s">
        <v>25</v>
      </c>
      <c r="B30" s="63"/>
      <c r="C30" s="63"/>
      <c r="D30" s="63"/>
      <c r="E30" s="25">
        <v>27601.74</v>
      </c>
    </row>
    <row r="31" spans="1:5" ht="15.75" customHeight="1" x14ac:dyDescent="0.25">
      <c r="A31" s="68" t="s">
        <v>26</v>
      </c>
      <c r="B31" s="53"/>
      <c r="C31" s="53"/>
      <c r="D31" s="53"/>
      <c r="E31" s="26">
        <v>0</v>
      </c>
    </row>
    <row r="32" spans="1:5" ht="15.75" customHeight="1" x14ac:dyDescent="0.25">
      <c r="A32" s="68" t="s">
        <v>27</v>
      </c>
      <c r="B32" s="53"/>
      <c r="C32" s="53"/>
      <c r="D32" s="53"/>
      <c r="E32" s="26">
        <v>0</v>
      </c>
    </row>
    <row r="33" spans="1:5" ht="15.75" customHeight="1" thickBot="1" x14ac:dyDescent="0.3">
      <c r="A33" s="58" t="s">
        <v>28</v>
      </c>
      <c r="B33" s="59"/>
      <c r="C33" s="59"/>
      <c r="D33" s="59"/>
      <c r="E33" s="29">
        <v>3291.05</v>
      </c>
    </row>
    <row r="34" spans="1:5" ht="15.75" customHeight="1" thickBot="1" x14ac:dyDescent="0.3">
      <c r="A34" s="60" t="s">
        <v>15</v>
      </c>
      <c r="B34" s="61"/>
      <c r="C34" s="61"/>
      <c r="D34" s="61"/>
      <c r="E34" s="30">
        <f>SUM(E30:E33)</f>
        <v>30892.79</v>
      </c>
    </row>
    <row r="35" spans="1:5" s="7" customFormat="1" ht="16.2" customHeight="1" thickBot="1" x14ac:dyDescent="0.3">
      <c r="B35" s="11" t="s">
        <v>5</v>
      </c>
      <c r="C35" s="8"/>
    </row>
    <row r="36" spans="1:5" ht="15" customHeight="1" x14ac:dyDescent="0.25">
      <c r="A36" s="62" t="s">
        <v>35</v>
      </c>
      <c r="B36" s="63"/>
      <c r="C36" s="63"/>
      <c r="D36" s="63"/>
      <c r="E36" s="25">
        <v>6054.1</v>
      </c>
    </row>
    <row r="37" spans="1:5" ht="15.75" customHeight="1" x14ac:dyDescent="0.25">
      <c r="A37" s="52" t="s">
        <v>37</v>
      </c>
      <c r="B37" s="53"/>
      <c r="C37" s="53"/>
      <c r="D37" s="53"/>
      <c r="E37" s="26">
        <v>1738.7</v>
      </c>
    </row>
    <row r="38" spans="1:5" ht="15.75" customHeight="1" x14ac:dyDescent="0.25">
      <c r="A38" s="52" t="s">
        <v>38</v>
      </c>
      <c r="B38" s="53"/>
      <c r="C38" s="53"/>
      <c r="D38" s="53"/>
      <c r="E38" s="26">
        <v>8543.6</v>
      </c>
    </row>
    <row r="39" spans="1:5" ht="15.75" customHeight="1" x14ac:dyDescent="0.25">
      <c r="A39" s="52" t="s">
        <v>39</v>
      </c>
      <c r="B39" s="53"/>
      <c r="C39" s="53"/>
      <c r="D39" s="53"/>
      <c r="E39" s="26">
        <v>601.70000000000005</v>
      </c>
    </row>
    <row r="40" spans="1:5" ht="15.75" customHeight="1" x14ac:dyDescent="0.25">
      <c r="A40" s="52" t="s">
        <v>40</v>
      </c>
      <c r="B40" s="53"/>
      <c r="C40" s="53"/>
      <c r="D40" s="53"/>
      <c r="E40" s="26">
        <v>498</v>
      </c>
    </row>
    <row r="41" spans="1:5" ht="15.75" customHeight="1" x14ac:dyDescent="0.25">
      <c r="A41" s="71" t="s">
        <v>41</v>
      </c>
      <c r="B41" s="72"/>
      <c r="C41" s="72"/>
      <c r="D41" s="73"/>
      <c r="E41" s="26">
        <v>4571.8</v>
      </c>
    </row>
    <row r="42" spans="1:5" ht="15.75" customHeight="1" x14ac:dyDescent="0.25">
      <c r="A42" s="52" t="s">
        <v>42</v>
      </c>
      <c r="B42" s="53"/>
      <c r="C42" s="53"/>
      <c r="D42" s="53"/>
      <c r="E42" s="26">
        <v>17526.900000000001</v>
      </c>
    </row>
    <row r="43" spans="1:5" ht="15.75" customHeight="1" x14ac:dyDescent="0.25">
      <c r="A43" s="52" t="s">
        <v>43</v>
      </c>
      <c r="B43" s="53"/>
      <c r="C43" s="53"/>
      <c r="D43" s="53"/>
      <c r="E43" s="26">
        <v>2560.3000000000002</v>
      </c>
    </row>
    <row r="44" spans="1:5" ht="15.75" customHeight="1" x14ac:dyDescent="0.25">
      <c r="A44" s="52" t="s">
        <v>44</v>
      </c>
      <c r="B44" s="53"/>
      <c r="C44" s="53"/>
      <c r="D44" s="53"/>
      <c r="E44" s="26">
        <v>4044.5</v>
      </c>
    </row>
    <row r="45" spans="1:5" ht="15.75" customHeight="1" x14ac:dyDescent="0.25">
      <c r="A45" s="52" t="s">
        <v>45</v>
      </c>
      <c r="B45" s="53"/>
      <c r="C45" s="53"/>
      <c r="D45" s="53"/>
      <c r="E45" s="26">
        <v>3060.8</v>
      </c>
    </row>
    <row r="46" spans="1:5" ht="15.75" customHeight="1" x14ac:dyDescent="0.25">
      <c r="A46" s="52" t="s">
        <v>46</v>
      </c>
      <c r="B46" s="53"/>
      <c r="C46" s="53"/>
      <c r="D46" s="53"/>
      <c r="E46" s="26">
        <v>688.2</v>
      </c>
    </row>
    <row r="47" spans="1:5" ht="15.75" customHeight="1" x14ac:dyDescent="0.25">
      <c r="A47" s="52" t="s">
        <v>47</v>
      </c>
      <c r="B47" s="53"/>
      <c r="C47" s="53"/>
      <c r="D47" s="53"/>
      <c r="E47" s="26">
        <v>5600</v>
      </c>
    </row>
    <row r="48" spans="1:5" ht="15.75" customHeight="1" x14ac:dyDescent="0.25">
      <c r="A48" s="52" t="s">
        <v>49</v>
      </c>
      <c r="B48" s="53"/>
      <c r="C48" s="53"/>
      <c r="D48" s="53"/>
      <c r="E48" s="26">
        <v>2646.4</v>
      </c>
    </row>
    <row r="49" spans="1:5" ht="15.75" customHeight="1" x14ac:dyDescent="0.25">
      <c r="A49" s="52" t="s">
        <v>48</v>
      </c>
      <c r="B49" s="53"/>
      <c r="C49" s="53"/>
      <c r="D49" s="53"/>
      <c r="E49" s="26">
        <v>15000</v>
      </c>
    </row>
    <row r="50" spans="1:5" ht="15.75" customHeight="1" x14ac:dyDescent="0.25">
      <c r="A50" s="52" t="s">
        <v>58</v>
      </c>
      <c r="B50" s="53"/>
      <c r="C50" s="53"/>
      <c r="D50" s="53"/>
      <c r="E50" s="26">
        <v>2343.6</v>
      </c>
    </row>
    <row r="51" spans="1:5" ht="15.75" customHeight="1" x14ac:dyDescent="0.25">
      <c r="A51" s="52" t="s">
        <v>59</v>
      </c>
      <c r="B51" s="53"/>
      <c r="C51" s="53"/>
      <c r="D51" s="53"/>
      <c r="E51" s="26">
        <v>4433.3999999999996</v>
      </c>
    </row>
    <row r="52" spans="1:5" ht="15.75" customHeight="1" x14ac:dyDescent="0.25">
      <c r="A52" s="52" t="s">
        <v>57</v>
      </c>
      <c r="B52" s="53"/>
      <c r="C52" s="53"/>
      <c r="D52" s="53"/>
      <c r="E52" s="26">
        <v>5443.6</v>
      </c>
    </row>
    <row r="53" spans="1:5" ht="15.75" customHeight="1" x14ac:dyDescent="0.25">
      <c r="A53" s="52" t="s">
        <v>64</v>
      </c>
      <c r="B53" s="53"/>
      <c r="C53" s="53"/>
      <c r="D53" s="53"/>
      <c r="E53" s="26">
        <v>2939.1</v>
      </c>
    </row>
    <row r="54" spans="1:5" ht="15.75" customHeight="1" x14ac:dyDescent="0.25">
      <c r="A54" s="52" t="s">
        <v>56</v>
      </c>
      <c r="B54" s="53"/>
      <c r="C54" s="53"/>
      <c r="D54" s="53"/>
      <c r="E54" s="26">
        <v>1000</v>
      </c>
    </row>
    <row r="55" spans="1:5" ht="15.75" customHeight="1" x14ac:dyDescent="0.25">
      <c r="A55" s="52" t="s">
        <v>60</v>
      </c>
      <c r="B55" s="53"/>
      <c r="C55" s="53"/>
      <c r="D55" s="53"/>
      <c r="E55" s="26">
        <v>2018.1</v>
      </c>
    </row>
    <row r="56" spans="1:5" ht="15.75" customHeight="1" x14ac:dyDescent="0.25">
      <c r="A56" s="52" t="s">
        <v>61</v>
      </c>
      <c r="B56" s="53"/>
      <c r="C56" s="53"/>
      <c r="D56" s="53"/>
      <c r="E56" s="26">
        <v>1455.3</v>
      </c>
    </row>
    <row r="57" spans="1:5" ht="15.75" customHeight="1" x14ac:dyDescent="0.25">
      <c r="A57" s="52" t="s">
        <v>62</v>
      </c>
      <c r="B57" s="53"/>
      <c r="C57" s="53"/>
      <c r="D57" s="53"/>
      <c r="E57" s="26">
        <f>2133.5+3219.3</f>
        <v>5352.8</v>
      </c>
    </row>
    <row r="58" spans="1:5" ht="15.75" customHeight="1" thickBot="1" x14ac:dyDescent="0.3">
      <c r="A58" s="52" t="s">
        <v>63</v>
      </c>
      <c r="B58" s="53"/>
      <c r="C58" s="53"/>
      <c r="D58" s="53"/>
      <c r="E58" s="26">
        <v>145</v>
      </c>
    </row>
    <row r="59" spans="1:5" ht="15.75" hidden="1" customHeight="1" x14ac:dyDescent="0.25">
      <c r="A59" s="52"/>
      <c r="B59" s="53"/>
      <c r="C59" s="53"/>
      <c r="D59" s="53"/>
      <c r="E59" s="26"/>
    </row>
    <row r="60" spans="1:5" ht="15.75" hidden="1" customHeight="1" x14ac:dyDescent="0.25">
      <c r="A60" s="52"/>
      <c r="B60" s="53"/>
      <c r="C60" s="53"/>
      <c r="D60" s="53"/>
      <c r="E60" s="26"/>
    </row>
    <row r="61" spans="1:5" ht="15.75" hidden="1" customHeight="1" x14ac:dyDescent="0.25">
      <c r="A61" s="52"/>
      <c r="B61" s="53"/>
      <c r="C61" s="53"/>
      <c r="D61" s="53"/>
      <c r="E61" s="26"/>
    </row>
    <row r="62" spans="1:5" ht="15.75" hidden="1" customHeight="1" thickBot="1" x14ac:dyDescent="0.3">
      <c r="A62" s="56"/>
      <c r="B62" s="57"/>
      <c r="C62" s="57"/>
      <c r="D62" s="57"/>
      <c r="E62" s="39"/>
    </row>
    <row r="63" spans="1:5" s="9" customFormat="1" ht="15" customHeight="1" thickBot="1" x14ac:dyDescent="0.25">
      <c r="A63" s="54" t="s">
        <v>3</v>
      </c>
      <c r="B63" s="55"/>
      <c r="C63" s="55"/>
      <c r="D63" s="55"/>
      <c r="E63" s="31">
        <f>SUM(E36:E62)</f>
        <v>98265.900000000023</v>
      </c>
    </row>
    <row r="64" spans="1:5" s="11" customFormat="1" ht="15.75" customHeight="1" x14ac:dyDescent="0.25">
      <c r="B64" s="14" t="s">
        <v>6</v>
      </c>
      <c r="C64" s="14"/>
      <c r="D64" s="14"/>
      <c r="E64" s="15">
        <f>E34+E28+E63</f>
        <v>983965.42</v>
      </c>
    </row>
    <row r="65" spans="2:5" s="12" customFormat="1" ht="13.8" x14ac:dyDescent="0.25">
      <c r="B65" s="14" t="s">
        <v>32</v>
      </c>
      <c r="C65" s="14"/>
      <c r="D65" s="14"/>
      <c r="E65" s="16">
        <f>D7-E64</f>
        <v>115111.77999999991</v>
      </c>
    </row>
    <row r="66" spans="2:5" s="12" customFormat="1" ht="15" customHeight="1" x14ac:dyDescent="0.25">
      <c r="B66" s="14" t="s">
        <v>55</v>
      </c>
      <c r="C66" s="14"/>
      <c r="D66" s="14"/>
      <c r="E66" s="17">
        <f>E4+E65</f>
        <v>290116.34999999992</v>
      </c>
    </row>
  </sheetData>
  <mergeCells count="51">
    <mergeCell ref="A25:D25"/>
    <mergeCell ref="A26:D26"/>
    <mergeCell ref="A3:D3"/>
    <mergeCell ref="A22:D22"/>
    <mergeCell ref="A23:D23"/>
    <mergeCell ref="A24:D24"/>
    <mergeCell ref="B4:D4"/>
    <mergeCell ref="B16:D16"/>
    <mergeCell ref="A10:E10"/>
    <mergeCell ref="A18:D18"/>
    <mergeCell ref="A19:D19"/>
    <mergeCell ref="A20:D20"/>
    <mergeCell ref="A21:D21"/>
    <mergeCell ref="B8:D8"/>
    <mergeCell ref="B9:D9"/>
    <mergeCell ref="A37:D37"/>
    <mergeCell ref="A46:D46"/>
    <mergeCell ref="A47:D47"/>
    <mergeCell ref="A44:D44"/>
    <mergeCell ref="A42:D42"/>
    <mergeCell ref="A43:D43"/>
    <mergeCell ref="A40:D40"/>
    <mergeCell ref="A38:D38"/>
    <mergeCell ref="A39:D39"/>
    <mergeCell ref="A41:D41"/>
    <mergeCell ref="A45:D45"/>
    <mergeCell ref="A33:D33"/>
    <mergeCell ref="A27:D27"/>
    <mergeCell ref="A34:D34"/>
    <mergeCell ref="A36:D36"/>
    <mergeCell ref="A28:D28"/>
    <mergeCell ref="A30:D30"/>
    <mergeCell ref="A31:D31"/>
    <mergeCell ref="A32:D32"/>
    <mergeCell ref="B29:E29"/>
    <mergeCell ref="A48:D48"/>
    <mergeCell ref="A49:D49"/>
    <mergeCell ref="A54:D54"/>
    <mergeCell ref="A50:D50"/>
    <mergeCell ref="A63:D63"/>
    <mergeCell ref="A52:D52"/>
    <mergeCell ref="A61:D61"/>
    <mergeCell ref="A57:D57"/>
    <mergeCell ref="A55:D55"/>
    <mergeCell ref="A62:D62"/>
    <mergeCell ref="A59:D59"/>
    <mergeCell ref="A58:D58"/>
    <mergeCell ref="A60:D60"/>
    <mergeCell ref="A56:D56"/>
    <mergeCell ref="A51:D51"/>
    <mergeCell ref="A53:D53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2026-02-12T08:47:54Z</cp:lastPrinted>
  <dcterms:created xsi:type="dcterms:W3CDTF">2012-01-24T09:54:37Z</dcterms:created>
  <dcterms:modified xsi:type="dcterms:W3CDTF">2026-02-12T08:48:21Z</dcterms:modified>
</cp:coreProperties>
</file>