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77" i="1" l="1"/>
  <c r="E62" i="1" l="1"/>
  <c r="E49" i="1" l="1"/>
  <c r="E46" i="1" l="1"/>
  <c r="E42" i="1" l="1"/>
  <c r="E38" i="1"/>
  <c r="E12" i="1" l="1"/>
  <c r="E13" i="1"/>
  <c r="E14" i="1"/>
  <c r="E11" i="1"/>
  <c r="E7" i="1"/>
  <c r="E9" i="1" s="1"/>
  <c r="D15" i="1"/>
  <c r="C15" i="1"/>
  <c r="B15" i="1"/>
  <c r="E29" i="1" l="1"/>
  <c r="E35" i="1" l="1"/>
  <c r="E15" i="1" l="1"/>
  <c r="E78" i="1" l="1"/>
  <c r="E79" i="1" l="1"/>
  <c r="E80" i="1" s="1"/>
</calcChain>
</file>

<file path=xl/sharedStrings.xml><?xml version="1.0" encoding="utf-8"?>
<sst xmlns="http://schemas.openxmlformats.org/spreadsheetml/2006/main" count="72" uniqueCount="72">
  <si>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</si>
  <si>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</si>
  <si>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</si>
  <si>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</si>
  <si>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</si>
  <si>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</si>
  <si>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</si>
  <si>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</si>
  <si>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</si>
  <si>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</si>
  <si>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</si>
  <si>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</si>
  <si>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</si>
  <si>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</si>
  <si>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</si>
  <si>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</si>
  <si>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</si>
  <si>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55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</si>
  <si>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</si>
  <si>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</si>
  <si>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</si>
  <si>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</si>
  <si>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</si>
  <si>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</si>
  <si>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</si>
  <si>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</si>
  <si>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</si>
  <si>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</si>
  <si>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</si>
  <si>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ЕИРКЦ (ведение счета по кап.ремонту)</t>
  </si>
  <si>
    <t>Год постройки-1963, панельный, газифицирован, количество этажей-5, количество подъездов-4, количество жилых квартир-73, кол-во нежилых помещений-7, общая площадь дома-3615,10, кол-во зарегистрированных-129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</si>
  <si>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</si>
  <si>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</si>
  <si>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</si>
  <si>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</si>
  <si>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</si>
  <si>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</si>
  <si>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</si>
  <si>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Демонтаж п/ящиков, тамбурной двери, информ.щита. Замена замка 4п /январь 2025г</t>
  </si>
  <si>
    <t>Ремонт подъездного освещения  /февраль 2025г</t>
  </si>
  <si>
    <t>Изготовление и монтаж спуска в приямок 4п  /февраль 2025г</t>
  </si>
  <si>
    <t>Ремонт подъездного отопления 4п  /февраль 2025г</t>
  </si>
  <si>
    <t>Монтаж оборудования и подключение видео камер  /февраль 2025г</t>
  </si>
  <si>
    <t>Ремонт чердачного люка 4п; двери в подвал 2п  /февраль 2025г</t>
  </si>
  <si>
    <t>Ремонт системы ГВС, замена стояка с-мы ГВС  кв.46,47  /март 2025г</t>
  </si>
  <si>
    <t>Ремонт подъезда № 4  /март 2025г</t>
  </si>
  <si>
    <t>Установка п/ящиков, информ.щита  /март 2025г</t>
  </si>
  <si>
    <t>Тариф на тех/содерж-27,50, СОИ-факт</t>
  </si>
  <si>
    <t>Ремонт подъездного и уличного освещения  /апрель 2025г</t>
  </si>
  <si>
    <t>Погрузка и вывоз веток, мусора  /апрель 2025г</t>
  </si>
  <si>
    <t>Установка информ.табличек  /апрель 2025г</t>
  </si>
  <si>
    <t>Монтаж ограждения  /апрель 2025г</t>
  </si>
  <si>
    <t>Установка тамбурной двери 4п  /апрель 2025г</t>
  </si>
  <si>
    <t>Демонтаж урн 2,3п  /май 2025г</t>
  </si>
  <si>
    <t>Замена стояков ГВС, ХВС кв.46,50,51,54,55   /июнь 2025г</t>
  </si>
  <si>
    <t>Ремонт межпанельных швов кв.54,18  /май 2025г</t>
  </si>
  <si>
    <t>Мытье остекления подъездов  /август 2025г</t>
  </si>
  <si>
    <t>Песок из отсева  /август 2025г</t>
  </si>
  <si>
    <t>Армирование крыльца 4п  /август 2025г</t>
  </si>
  <si>
    <t>Запенивание, замазывание козырьков  /август 2025г</t>
  </si>
  <si>
    <t>Ремонт кровли  /август 2025г</t>
  </si>
  <si>
    <t>Ремонтные работы ВДГО   /август 2025г</t>
  </si>
  <si>
    <t>Поверка ОДПУ Т/Э  /июль 2025г</t>
  </si>
  <si>
    <t>Закрашивание надписей на фасаде  /сентябрь 2025г</t>
  </si>
  <si>
    <t>Планировка и покраска детской площадки  /сентябрь 2025г</t>
  </si>
  <si>
    <t>за  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</si>
  <si>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</si>
  <si>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</si>
  <si>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</si>
  <si>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Замена урны 1п  /ноябрь 2025г</t>
  </si>
  <si>
    <t>Частичная замена стояка отопления кв.34, 38  /декабрь 2025г</t>
  </si>
  <si>
    <t>Уличное освещение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</si>
</sst>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0" xfId="0" applyNumberFormat="1" applyFont="1" applyBorder="1" applyAlignment="1">
      <alignment vertical="top"/>
    </xf>
    <xf numFmtId="4" fontId="6" fillId="0" borderId="15" xfId="0" applyNumberFormat="1" applyFont="1" applyBorder="1" applyAlignment="1">
      <alignment vertical="top"/>
    </xf>
    <xf numFmtId="4" fontId="6" fillId="0" borderId="17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/>
    <xf numFmtId="0" fontId="2" fillId="0" borderId="0" xfId="0" applyFont="1" applyAlignment="1"/>
    <xf numFmtId="4" fontId="6" fillId="0" borderId="0" xfId="0" applyNumberFormat="1" applyFont="1"/>
    <xf numFmtId="0" fontId="6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7" xfId="0" applyFont="1" applyBorder="1" applyAlignment="1">
      <alignment vertical="top" wrapText="1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0" fontId="12" fillId="0" borderId="23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4" fontId="0" fillId="0" borderId="34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23" xfId="0" applyNumberFormat="1" applyFont="1" applyBorder="1"/>
    <xf numFmtId="4" fontId="4" fillId="0" borderId="16" xfId="0" applyNumberFormat="1" applyFont="1" applyBorder="1"/>
    <xf numFmtId="4" fontId="4" fillId="0" borderId="17" xfId="0" applyNumberFormat="1" applyFont="1" applyBorder="1"/>
    <xf numFmtId="4" fontId="4" fillId="0" borderId="12" xfId="0" applyNumberFormat="1" applyFont="1" applyBorder="1" applyAlignment="1">
      <alignment vertical="top"/>
    </xf>
    <xf numFmtId="4" fontId="4" fillId="0" borderId="22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/>
    </xf>
    <xf numFmtId="4" fontId="6" fillId="0" borderId="0" xfId="0" applyNumberFormat="1" applyFont="1" applyFill="1" applyBorder="1" applyAlignment="1"/>
    <xf numFmtId="4" fontId="4" fillId="0" borderId="27" xfId="0" applyNumberFormat="1" applyFont="1" applyBorder="1"/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23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20" xfId="0" applyFont="1" applyBorder="1" applyAlignment="1">
      <alignment horizontal="left" vertical="top"/>
    </xf>
    <xf numFmtId="4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18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8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4" fontId="4" fillId="0" borderId="35" xfId="0" applyNumberFormat="1" applyFont="1" applyBorder="1" applyAlignment="1">
      <alignment horizontal="right"/>
    </xf>
    <xf numFmtId="4" fontId="4" fillId="0" borderId="36" xfId="0" applyNumberFormat="1" applyFont="1" applyBorder="1" applyAlignment="1">
      <alignment horizontal="right"/>
    </xf>
    <xf numFmtId="4" fontId="4" fillId="0" borderId="37" xfId="0" applyNumberFormat="1" applyFont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" xfId="0" applyBorder="1" applyAlignment="1">
      <alignment vertical="top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7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36" zoomScaleNormal="100" workbookViewId="0">
      <selection activeCell="A52" sqref="A52:D52"/>
    </sheetView>
  </sheetViews>
  <sheetFormatPr defaultRowHeight="13.2" x14ac:dyDescent="0.25"/>
  <cols>
    <col min="1" max="1" width="15.5546875" customWidth="1"/>
    <col min="2" max="2" width="20.44140625" customWidth="1"/>
    <col min="3" max="3" width="22.109375" style="19" customWidth="1"/>
    <col min="4" max="4" width="23.44140625" customWidth="1"/>
    <col min="5" max="5" width="27.33203125" customWidth="1"/>
  </cols>
  <sheetData>
    <row r="1" spans="1:11" ht="17.399999999999999" x14ac:dyDescent="0.3">
      <c r="B1" s="42" t="s">
        <v>17</v>
      </c>
      <c r="C1" s="23"/>
      <c r="D1" s="16"/>
      <c r="E1" s="16"/>
      <c r="F1" s="16"/>
      <c r="G1" s="16"/>
      <c r="H1" s="16"/>
      <c r="I1" s="16"/>
      <c r="J1" s="16"/>
      <c r="K1" s="16"/>
    </row>
    <row r="2" spans="1:11" ht="16.5" customHeight="1" thickBot="1" x14ac:dyDescent="0.35">
      <c r="B2" s="43" t="s">
        <v>65</v>
      </c>
      <c r="C2" s="24"/>
      <c r="D2" s="17"/>
      <c r="E2" s="17"/>
      <c r="F2" s="17"/>
      <c r="G2" s="17"/>
      <c r="H2" s="17"/>
      <c r="I2" s="17"/>
      <c r="J2" s="17"/>
      <c r="K2" s="17"/>
    </row>
    <row r="3" spans="1:11" ht="36.6" customHeight="1" thickBot="1" x14ac:dyDescent="0.35">
      <c r="A3" s="66" t="s">
        <v>30</v>
      </c>
      <c r="B3" s="66"/>
      <c r="C3" s="66"/>
      <c r="D3" s="67"/>
      <c r="E3" s="25" t="s">
        <v>47</v>
      </c>
      <c r="F3" s="7"/>
      <c r="G3" s="7"/>
      <c r="H3" s="7"/>
      <c r="I3" s="7"/>
      <c r="J3" s="7"/>
      <c r="K3" s="7"/>
    </row>
    <row r="4" spans="1:11" ht="13.8" x14ac:dyDescent="0.25">
      <c r="B4" s="61" t="s">
        <v>33</v>
      </c>
      <c r="C4" s="61"/>
      <c r="D4" s="61"/>
      <c r="E4" s="21">
        <v>-457090.92</v>
      </c>
    </row>
    <row r="5" spans="1:11" ht="16.2" thickBot="1" x14ac:dyDescent="0.35">
      <c r="B5" s="11" t="s">
        <v>34</v>
      </c>
      <c r="C5" s="22"/>
      <c r="D5" s="22"/>
      <c r="E5" s="22"/>
      <c r="F5" s="18"/>
      <c r="G5" s="18"/>
      <c r="H5" s="18"/>
      <c r="I5" s="18"/>
      <c r="J5" s="18"/>
      <c r="K5" s="18"/>
    </row>
    <row r="6" spans="1:11" s="19" customFormat="1" ht="21" thickBot="1" x14ac:dyDescent="0.35">
      <c r="B6" s="35" t="s">
        <v>35</v>
      </c>
      <c r="C6" s="36" t="s">
        <v>8</v>
      </c>
      <c r="D6" s="36" t="s">
        <v>9</v>
      </c>
      <c r="E6" s="37" t="s">
        <v>66</v>
      </c>
      <c r="F6" s="20"/>
      <c r="G6" s="20"/>
      <c r="H6" s="20"/>
      <c r="I6" s="20"/>
      <c r="J6" s="20"/>
      <c r="K6" s="20"/>
    </row>
    <row r="7" spans="1:11" s="19" customFormat="1" ht="16.2" thickBot="1" x14ac:dyDescent="0.35">
      <c r="B7" s="44">
        <v>-492421.01</v>
      </c>
      <c r="C7" s="45">
        <v>1519686.95</v>
      </c>
      <c r="D7" s="45">
        <v>1412498.46</v>
      </c>
      <c r="E7" s="46">
        <f>D7-C7+B7</f>
        <v>-599609.5</v>
      </c>
      <c r="F7" s="20"/>
      <c r="G7" s="20"/>
      <c r="H7" s="20"/>
      <c r="I7" s="20"/>
      <c r="J7" s="20"/>
      <c r="K7" s="20"/>
    </row>
    <row r="8" spans="1:11" s="19" customFormat="1" ht="16.2" thickBot="1" x14ac:dyDescent="0.35">
      <c r="B8" s="74" t="s">
        <v>37</v>
      </c>
      <c r="C8" s="75"/>
      <c r="D8" s="76"/>
      <c r="E8" s="51">
        <v>25823.71</v>
      </c>
      <c r="F8" s="20"/>
      <c r="G8" s="20"/>
      <c r="H8" s="20"/>
      <c r="I8" s="20"/>
      <c r="J8" s="20"/>
      <c r="K8" s="20"/>
    </row>
    <row r="9" spans="1:11" s="19" customFormat="1" ht="16.2" thickBot="1" x14ac:dyDescent="0.35">
      <c r="B9" s="74" t="s">
        <v>67</v>
      </c>
      <c r="C9" s="75"/>
      <c r="D9" s="76"/>
      <c r="E9" s="51">
        <f>E7+E8</f>
        <v>-573785.79</v>
      </c>
      <c r="F9" s="20"/>
      <c r="G9" s="20"/>
      <c r="H9" s="20"/>
      <c r="I9" s="20"/>
      <c r="J9" s="20"/>
      <c r="K9" s="20"/>
    </row>
    <row r="10" spans="1:11" s="8" customFormat="1" ht="10.95" customHeight="1" thickBot="1" x14ac:dyDescent="0.3">
      <c r="A10" s="63" t="s">
        <v>7</v>
      </c>
      <c r="B10" s="64"/>
      <c r="C10" s="64"/>
      <c r="D10" s="64"/>
      <c r="E10" s="65"/>
    </row>
    <row r="11" spans="1:11" ht="16.5" customHeight="1" x14ac:dyDescent="0.25">
      <c r="A11" s="3" t="s">
        <v>10</v>
      </c>
      <c r="B11" s="26">
        <v>-3173.9</v>
      </c>
      <c r="C11" s="26">
        <v>132583.14000000001</v>
      </c>
      <c r="D11" s="27">
        <v>63366.78</v>
      </c>
      <c r="E11" s="38">
        <f>D11-C11+B11</f>
        <v>-72390.260000000009</v>
      </c>
    </row>
    <row r="12" spans="1:11" ht="15.75" customHeight="1" x14ac:dyDescent="0.25">
      <c r="A12" s="4" t="s">
        <v>11</v>
      </c>
      <c r="B12" s="29">
        <v>-3867.09</v>
      </c>
      <c r="C12" s="29">
        <v>5522.98</v>
      </c>
      <c r="D12" s="30">
        <v>5782.61</v>
      </c>
      <c r="E12" s="31">
        <f t="shared" ref="E12:E14" si="0">D12-C12+B12</f>
        <v>-3607.46</v>
      </c>
    </row>
    <row r="13" spans="1:11" ht="16.5" customHeight="1" x14ac:dyDescent="0.25">
      <c r="A13" s="4" t="s">
        <v>13</v>
      </c>
      <c r="B13" s="29">
        <v>-8770.44</v>
      </c>
      <c r="C13" s="29">
        <v>42098.3</v>
      </c>
      <c r="D13" s="30">
        <v>40104.480000000003</v>
      </c>
      <c r="E13" s="31">
        <f t="shared" si="0"/>
        <v>-10764.26</v>
      </c>
    </row>
    <row r="14" spans="1:11" ht="17.25" customHeight="1" thickBot="1" x14ac:dyDescent="0.3">
      <c r="A14" s="5" t="s">
        <v>16</v>
      </c>
      <c r="B14" s="32">
        <v>-103.73</v>
      </c>
      <c r="C14" s="32">
        <v>14018.13</v>
      </c>
      <c r="D14" s="33">
        <v>6028.87</v>
      </c>
      <c r="E14" s="34">
        <f t="shared" si="0"/>
        <v>-8092.9899999999989</v>
      </c>
    </row>
    <row r="15" spans="1:11" ht="16.5" customHeight="1" thickBot="1" x14ac:dyDescent="0.3">
      <c r="A15" s="6" t="s">
        <v>12</v>
      </c>
      <c r="B15" s="47">
        <f>SUM(B11:B14)</f>
        <v>-15915.16</v>
      </c>
      <c r="C15" s="47">
        <f>SUM(C11:C14)</f>
        <v>194222.55000000005</v>
      </c>
      <c r="D15" s="48">
        <f>SUM(D11:D14)</f>
        <v>115282.73999999999</v>
      </c>
      <c r="E15" s="49">
        <f>SUM(E11:E14)</f>
        <v>-94854.970000000016</v>
      </c>
    </row>
    <row r="16" spans="1:11" ht="15.6" customHeight="1" x14ac:dyDescent="0.25">
      <c r="B16" s="62" t="s">
        <v>4</v>
      </c>
      <c r="C16" s="62"/>
      <c r="D16" s="62"/>
      <c r="E16" s="2">
        <f>D7-C7+B7+150369.1</f>
        <v>-449240.4</v>
      </c>
    </row>
    <row r="17" spans="1:5" s="9" customFormat="1" ht="16.2" thickBot="1" x14ac:dyDescent="0.3">
      <c r="B17" s="11" t="s">
        <v>2</v>
      </c>
      <c r="C17" s="10"/>
    </row>
    <row r="18" spans="1:5" ht="15.6" customHeight="1" x14ac:dyDescent="0.25">
      <c r="A18" s="59" t="s">
        <v>18</v>
      </c>
      <c r="B18" s="60"/>
      <c r="C18" s="60"/>
      <c r="D18" s="60"/>
      <c r="E18" s="28">
        <v>26028.720000000001</v>
      </c>
    </row>
    <row r="19" spans="1:5" ht="15.6" customHeight="1" x14ac:dyDescent="0.25">
      <c r="A19" s="55" t="s">
        <v>19</v>
      </c>
      <c r="B19" s="56"/>
      <c r="C19" s="56"/>
      <c r="D19" s="56"/>
      <c r="E19" s="31">
        <v>8567.7900000000009</v>
      </c>
    </row>
    <row r="20" spans="1:5" ht="15.6" customHeight="1" x14ac:dyDescent="0.25">
      <c r="A20" s="55" t="s">
        <v>20</v>
      </c>
      <c r="B20" s="56"/>
      <c r="C20" s="56"/>
      <c r="D20" s="56"/>
      <c r="E20" s="31">
        <v>38253.279999999999</v>
      </c>
    </row>
    <row r="21" spans="1:5" ht="15.6" customHeight="1" x14ac:dyDescent="0.25">
      <c r="A21" s="55" t="s">
        <v>0</v>
      </c>
      <c r="B21" s="56"/>
      <c r="C21" s="56"/>
      <c r="D21" s="56"/>
      <c r="E21" s="31">
        <v>41447.32</v>
      </c>
    </row>
    <row r="22" spans="1:5" ht="15.6" customHeight="1" x14ac:dyDescent="0.25">
      <c r="A22" s="55" t="s">
        <v>21</v>
      </c>
      <c r="B22" s="56"/>
      <c r="C22" s="56"/>
      <c r="D22" s="56"/>
      <c r="E22" s="31">
        <v>520574.4</v>
      </c>
    </row>
    <row r="23" spans="1:5" ht="15.6" customHeight="1" x14ac:dyDescent="0.25">
      <c r="A23" s="55" t="s">
        <v>22</v>
      </c>
      <c r="B23" s="56"/>
      <c r="C23" s="56"/>
      <c r="D23" s="56"/>
      <c r="E23" s="31">
        <v>20277.599999999999</v>
      </c>
    </row>
    <row r="24" spans="1:5" ht="15.6" customHeight="1" x14ac:dyDescent="0.25">
      <c r="A24" s="55" t="s">
        <v>23</v>
      </c>
      <c r="B24" s="56"/>
      <c r="C24" s="56"/>
      <c r="D24" s="56"/>
      <c r="E24" s="31">
        <v>165065.47</v>
      </c>
    </row>
    <row r="25" spans="1:5" ht="15.6" customHeight="1" x14ac:dyDescent="0.25">
      <c r="A25" s="55" t="s">
        <v>31</v>
      </c>
      <c r="B25" s="56"/>
      <c r="C25" s="56"/>
      <c r="D25" s="56"/>
      <c r="E25" s="31">
        <v>101142.16</v>
      </c>
    </row>
    <row r="26" spans="1:5" s="19" customFormat="1" ht="15.6" customHeight="1" x14ac:dyDescent="0.25">
      <c r="A26" s="71" t="s">
        <v>32</v>
      </c>
      <c r="B26" s="72"/>
      <c r="C26" s="72"/>
      <c r="D26" s="73"/>
      <c r="E26" s="31">
        <v>15114</v>
      </c>
    </row>
    <row r="27" spans="1:5" ht="15.6" customHeight="1" x14ac:dyDescent="0.25">
      <c r="A27" s="55" t="s">
        <v>29</v>
      </c>
      <c r="B27" s="56"/>
      <c r="C27" s="56"/>
      <c r="D27" s="56"/>
      <c r="E27" s="31">
        <v>13125.5</v>
      </c>
    </row>
    <row r="28" spans="1:5" ht="15.6" customHeight="1" thickBot="1" x14ac:dyDescent="0.3">
      <c r="A28" s="79" t="s">
        <v>24</v>
      </c>
      <c r="B28" s="80"/>
      <c r="C28" s="80"/>
      <c r="D28" s="80"/>
      <c r="E28" s="39">
        <v>12000</v>
      </c>
    </row>
    <row r="29" spans="1:5" ht="15" customHeight="1" thickBot="1" x14ac:dyDescent="0.3">
      <c r="A29" s="57" t="s">
        <v>1</v>
      </c>
      <c r="B29" s="58"/>
      <c r="C29" s="58"/>
      <c r="D29" s="58"/>
      <c r="E29" s="15">
        <f>SUM(E18:E28)</f>
        <v>961596.24</v>
      </c>
    </row>
    <row r="30" spans="1:5" ht="28.5" customHeight="1" thickBot="1" x14ac:dyDescent="0.3">
      <c r="B30" s="81" t="s">
        <v>14</v>
      </c>
      <c r="C30" s="81"/>
      <c r="D30" s="82"/>
      <c r="E30" s="82"/>
    </row>
    <row r="31" spans="1:5" ht="15.75" customHeight="1" x14ac:dyDescent="0.25">
      <c r="A31" s="59" t="s">
        <v>25</v>
      </c>
      <c r="B31" s="60"/>
      <c r="C31" s="60"/>
      <c r="D31" s="60"/>
      <c r="E31" s="28">
        <v>125717.8</v>
      </c>
    </row>
    <row r="32" spans="1:5" ht="15.75" customHeight="1" x14ac:dyDescent="0.25">
      <c r="A32" s="55" t="s">
        <v>26</v>
      </c>
      <c r="B32" s="56"/>
      <c r="C32" s="56"/>
      <c r="D32" s="56"/>
      <c r="E32" s="31">
        <v>5349.66</v>
      </c>
    </row>
    <row r="33" spans="1:5" ht="15.75" customHeight="1" x14ac:dyDescent="0.25">
      <c r="A33" s="55" t="s">
        <v>27</v>
      </c>
      <c r="B33" s="56"/>
      <c r="C33" s="56"/>
      <c r="D33" s="56"/>
      <c r="E33" s="31">
        <v>36075.32</v>
      </c>
    </row>
    <row r="34" spans="1:5" ht="15.75" customHeight="1" thickBot="1" x14ac:dyDescent="0.3">
      <c r="A34" s="77" t="s">
        <v>28</v>
      </c>
      <c r="B34" s="78"/>
      <c r="C34" s="78"/>
      <c r="D34" s="78"/>
      <c r="E34" s="40">
        <v>13255.4</v>
      </c>
    </row>
    <row r="35" spans="1:5" ht="15.75" customHeight="1" thickBot="1" x14ac:dyDescent="0.3">
      <c r="A35" s="68" t="s">
        <v>15</v>
      </c>
      <c r="B35" s="69"/>
      <c r="C35" s="69"/>
      <c r="D35" s="69"/>
      <c r="E35" s="14">
        <f>SUM(E31:E34)</f>
        <v>180398.18</v>
      </c>
    </row>
    <row r="36" spans="1:5" ht="17.399999999999999" customHeight="1" thickBot="1" x14ac:dyDescent="0.3">
      <c r="B36" s="11" t="s">
        <v>5</v>
      </c>
      <c r="C36" s="11"/>
    </row>
    <row r="37" spans="1:5" x14ac:dyDescent="0.25">
      <c r="A37" s="70" t="s">
        <v>38</v>
      </c>
      <c r="B37" s="60"/>
      <c r="C37" s="60"/>
      <c r="D37" s="60"/>
      <c r="E37" s="28">
        <v>9888.6</v>
      </c>
    </row>
    <row r="38" spans="1:5" ht="13.95" customHeight="1" x14ac:dyDescent="0.25">
      <c r="A38" s="52" t="s">
        <v>39</v>
      </c>
      <c r="B38" s="53"/>
      <c r="C38" s="53"/>
      <c r="D38" s="54"/>
      <c r="E38" s="31">
        <f>672.7+2779.3+4152.8+4317.3+2743.9</f>
        <v>14666</v>
      </c>
    </row>
    <row r="39" spans="1:5" ht="13.95" customHeight="1" x14ac:dyDescent="0.25">
      <c r="A39" s="52" t="s">
        <v>40</v>
      </c>
      <c r="B39" s="53"/>
      <c r="C39" s="53"/>
      <c r="D39" s="54"/>
      <c r="E39" s="31">
        <v>17688.7</v>
      </c>
    </row>
    <row r="40" spans="1:5" ht="13.95" customHeight="1" x14ac:dyDescent="0.25">
      <c r="A40" s="52" t="s">
        <v>41</v>
      </c>
      <c r="B40" s="53"/>
      <c r="C40" s="53"/>
      <c r="D40" s="54"/>
      <c r="E40" s="31">
        <v>10070.200000000001</v>
      </c>
    </row>
    <row r="41" spans="1:5" ht="13.95" customHeight="1" x14ac:dyDescent="0.25">
      <c r="A41" s="52" t="s">
        <v>42</v>
      </c>
      <c r="B41" s="53"/>
      <c r="C41" s="53"/>
      <c r="D41" s="54"/>
      <c r="E41" s="31">
        <v>5146</v>
      </c>
    </row>
    <row r="42" spans="1:5" ht="13.95" customHeight="1" x14ac:dyDescent="0.25">
      <c r="A42" s="52" t="s">
        <v>43</v>
      </c>
      <c r="B42" s="53"/>
      <c r="C42" s="53"/>
      <c r="D42" s="54"/>
      <c r="E42" s="31">
        <f>1201.9+721.9</f>
        <v>1923.8000000000002</v>
      </c>
    </row>
    <row r="43" spans="1:5" ht="13.95" customHeight="1" x14ac:dyDescent="0.25">
      <c r="A43" s="52" t="s">
        <v>44</v>
      </c>
      <c r="B43" s="53"/>
      <c r="C43" s="53"/>
      <c r="D43" s="54"/>
      <c r="E43" s="31">
        <v>163906.43</v>
      </c>
    </row>
    <row r="44" spans="1:5" ht="13.95" customHeight="1" x14ac:dyDescent="0.25">
      <c r="A44" s="52" t="s">
        <v>45</v>
      </c>
      <c r="B44" s="53"/>
      <c r="C44" s="53"/>
      <c r="D44" s="54"/>
      <c r="E44" s="31">
        <v>95827.89</v>
      </c>
    </row>
    <row r="45" spans="1:5" ht="13.95" customHeight="1" x14ac:dyDescent="0.25">
      <c r="A45" s="52" t="s">
        <v>46</v>
      </c>
      <c r="B45" s="53"/>
      <c r="C45" s="53"/>
      <c r="D45" s="54"/>
      <c r="E45" s="31">
        <v>15145.5</v>
      </c>
    </row>
    <row r="46" spans="1:5" ht="13.95" customHeight="1" x14ac:dyDescent="0.25">
      <c r="A46" s="52" t="s">
        <v>48</v>
      </c>
      <c r="B46" s="53"/>
      <c r="C46" s="53"/>
      <c r="D46" s="54"/>
      <c r="E46" s="31">
        <f>2690.8+210</f>
        <v>2900.8</v>
      </c>
    </row>
    <row r="47" spans="1:5" s="19" customFormat="1" ht="13.95" customHeight="1" x14ac:dyDescent="0.25">
      <c r="A47" s="52" t="s">
        <v>49</v>
      </c>
      <c r="B47" s="53"/>
      <c r="C47" s="53"/>
      <c r="D47" s="54"/>
      <c r="E47" s="31">
        <v>6407.7</v>
      </c>
    </row>
    <row r="48" spans="1:5" ht="13.95" customHeight="1" x14ac:dyDescent="0.25">
      <c r="A48" s="52" t="s">
        <v>50</v>
      </c>
      <c r="B48" s="53"/>
      <c r="C48" s="53"/>
      <c r="D48" s="54"/>
      <c r="E48" s="31">
        <v>601.70000000000005</v>
      </c>
    </row>
    <row r="49" spans="1:5" ht="13.95" customHeight="1" x14ac:dyDescent="0.25">
      <c r="A49" s="52" t="s">
        <v>51</v>
      </c>
      <c r="B49" s="53"/>
      <c r="C49" s="53"/>
      <c r="D49" s="54"/>
      <c r="E49" s="31">
        <f>1301.9+2191.9</f>
        <v>3493.8</v>
      </c>
    </row>
    <row r="50" spans="1:5" ht="13.95" customHeight="1" x14ac:dyDescent="0.25">
      <c r="A50" s="52" t="s">
        <v>52</v>
      </c>
      <c r="B50" s="53"/>
      <c r="C50" s="53"/>
      <c r="D50" s="54"/>
      <c r="E50" s="31">
        <v>55250.6</v>
      </c>
    </row>
    <row r="51" spans="1:5" ht="13.95" customHeight="1" x14ac:dyDescent="0.25">
      <c r="A51" s="52" t="s">
        <v>53</v>
      </c>
      <c r="B51" s="53"/>
      <c r="C51" s="53"/>
      <c r="D51" s="54"/>
      <c r="E51" s="31">
        <v>2343.6</v>
      </c>
    </row>
    <row r="52" spans="1:5" s="19" customFormat="1" ht="13.95" customHeight="1" x14ac:dyDescent="0.25">
      <c r="A52" s="52" t="s">
        <v>55</v>
      </c>
      <c r="B52" s="53"/>
      <c r="C52" s="53"/>
      <c r="D52" s="54"/>
      <c r="E52" s="31">
        <v>26125</v>
      </c>
    </row>
    <row r="53" spans="1:5" ht="13.95" customHeight="1" x14ac:dyDescent="0.25">
      <c r="A53" s="52" t="s">
        <v>54</v>
      </c>
      <c r="B53" s="53"/>
      <c r="C53" s="53"/>
      <c r="D53" s="54"/>
      <c r="E53" s="31">
        <v>22199.200000000001</v>
      </c>
    </row>
    <row r="54" spans="1:5" s="19" customFormat="1" ht="13.95" customHeight="1" x14ac:dyDescent="0.25">
      <c r="A54" s="52" t="s">
        <v>62</v>
      </c>
      <c r="B54" s="53"/>
      <c r="C54" s="53"/>
      <c r="D54" s="54"/>
      <c r="E54" s="31">
        <v>24165</v>
      </c>
    </row>
    <row r="55" spans="1:5" ht="13.95" customHeight="1" x14ac:dyDescent="0.25">
      <c r="A55" s="52" t="s">
        <v>56</v>
      </c>
      <c r="B55" s="53"/>
      <c r="C55" s="53"/>
      <c r="D55" s="54"/>
      <c r="E55" s="31">
        <v>11600</v>
      </c>
    </row>
    <row r="56" spans="1:5" ht="13.95" customHeight="1" x14ac:dyDescent="0.25">
      <c r="A56" s="52" t="s">
        <v>57</v>
      </c>
      <c r="B56" s="53"/>
      <c r="C56" s="53"/>
      <c r="D56" s="54"/>
      <c r="E56" s="31">
        <v>28741.4</v>
      </c>
    </row>
    <row r="57" spans="1:5" ht="13.95" customHeight="1" x14ac:dyDescent="0.25">
      <c r="A57" s="52" t="s">
        <v>58</v>
      </c>
      <c r="B57" s="53"/>
      <c r="C57" s="53"/>
      <c r="D57" s="54"/>
      <c r="E57" s="31">
        <v>2782.6</v>
      </c>
    </row>
    <row r="58" spans="1:5" ht="13.95" customHeight="1" x14ac:dyDescent="0.25">
      <c r="A58" s="52" t="s">
        <v>59</v>
      </c>
      <c r="B58" s="53"/>
      <c r="C58" s="53"/>
      <c r="D58" s="54"/>
      <c r="E58" s="31">
        <v>7371.5</v>
      </c>
    </row>
    <row r="59" spans="1:5" ht="13.95" customHeight="1" x14ac:dyDescent="0.25">
      <c r="A59" s="52" t="s">
        <v>60</v>
      </c>
      <c r="B59" s="53"/>
      <c r="C59" s="53"/>
      <c r="D59" s="54"/>
      <c r="E59" s="31">
        <v>49416.04</v>
      </c>
    </row>
    <row r="60" spans="1:5" ht="13.95" customHeight="1" x14ac:dyDescent="0.25">
      <c r="A60" s="52" t="s">
        <v>61</v>
      </c>
      <c r="B60" s="53"/>
      <c r="C60" s="53"/>
      <c r="D60" s="54"/>
      <c r="E60" s="31">
        <v>13285.2</v>
      </c>
    </row>
    <row r="61" spans="1:5" ht="13.95" customHeight="1" x14ac:dyDescent="0.25">
      <c r="A61" s="52" t="s">
        <v>63</v>
      </c>
      <c r="B61" s="53"/>
      <c r="C61" s="53"/>
      <c r="D61" s="54"/>
      <c r="E61" s="31">
        <v>1373.3</v>
      </c>
    </row>
    <row r="62" spans="1:5" ht="13.95" customHeight="1" x14ac:dyDescent="0.25">
      <c r="A62" s="52" t="s">
        <v>64</v>
      </c>
      <c r="B62" s="53"/>
      <c r="C62" s="53"/>
      <c r="D62" s="54"/>
      <c r="E62" s="31">
        <f>22120.7+10356.9</f>
        <v>32477.599999999999</v>
      </c>
    </row>
    <row r="63" spans="1:5" ht="13.95" customHeight="1" x14ac:dyDescent="0.25">
      <c r="A63" s="52" t="s">
        <v>69</v>
      </c>
      <c r="B63" s="53"/>
      <c r="C63" s="53"/>
      <c r="D63" s="54"/>
      <c r="E63" s="31">
        <v>5920.3</v>
      </c>
    </row>
    <row r="64" spans="1:5" ht="13.95" customHeight="1" x14ac:dyDescent="0.25">
      <c r="A64" s="52" t="s">
        <v>70</v>
      </c>
      <c r="B64" s="53"/>
      <c r="C64" s="53"/>
      <c r="D64" s="54"/>
      <c r="E64" s="31">
        <v>9223.2000000000007</v>
      </c>
    </row>
    <row r="65" spans="1:5" ht="13.95" customHeight="1" thickBot="1" x14ac:dyDescent="0.3">
      <c r="A65" s="52" t="s">
        <v>71</v>
      </c>
      <c r="B65" s="53"/>
      <c r="C65" s="53"/>
      <c r="D65" s="54"/>
      <c r="E65" s="31">
        <v>1345.4</v>
      </c>
    </row>
    <row r="66" spans="1:5" ht="13.95" hidden="1" customHeight="1" x14ac:dyDescent="0.25">
      <c r="A66" s="52"/>
      <c r="B66" s="53"/>
      <c r="C66" s="53"/>
      <c r="D66" s="54"/>
      <c r="E66" s="31"/>
    </row>
    <row r="67" spans="1:5" ht="13.95" hidden="1" customHeight="1" x14ac:dyDescent="0.25">
      <c r="A67" s="52"/>
      <c r="B67" s="53"/>
      <c r="C67" s="53"/>
      <c r="D67" s="54"/>
      <c r="E67" s="31"/>
    </row>
    <row r="68" spans="1:5" hidden="1" x14ac:dyDescent="0.25">
      <c r="A68" s="83"/>
      <c r="B68" s="56"/>
      <c r="C68" s="56"/>
      <c r="D68" s="56"/>
      <c r="E68" s="31"/>
    </row>
    <row r="69" spans="1:5" ht="15.75" hidden="1" customHeight="1" x14ac:dyDescent="0.25">
      <c r="A69" s="83"/>
      <c r="B69" s="56"/>
      <c r="C69" s="56"/>
      <c r="D69" s="56"/>
      <c r="E69" s="31"/>
    </row>
    <row r="70" spans="1:5" ht="15.75" hidden="1" customHeight="1" x14ac:dyDescent="0.25">
      <c r="A70" s="83"/>
      <c r="B70" s="56"/>
      <c r="C70" s="56"/>
      <c r="D70" s="56"/>
      <c r="E70" s="31"/>
    </row>
    <row r="71" spans="1:5" ht="15.75" hidden="1" customHeight="1" x14ac:dyDescent="0.25">
      <c r="A71" s="83"/>
      <c r="B71" s="56"/>
      <c r="C71" s="56"/>
      <c r="D71" s="56"/>
      <c r="E71" s="31"/>
    </row>
    <row r="72" spans="1:5" ht="15.75" hidden="1" customHeight="1" x14ac:dyDescent="0.25">
      <c r="A72" s="83"/>
      <c r="B72" s="56"/>
      <c r="C72" s="56"/>
      <c r="D72" s="56"/>
      <c r="E72" s="31"/>
    </row>
    <row r="73" spans="1:5" ht="15.75" hidden="1" customHeight="1" x14ac:dyDescent="0.25">
      <c r="A73" s="83"/>
      <c r="B73" s="56"/>
      <c r="C73" s="56"/>
      <c r="D73" s="56"/>
      <c r="E73" s="31"/>
    </row>
    <row r="74" spans="1:5" ht="15.75" hidden="1" customHeight="1" x14ac:dyDescent="0.25">
      <c r="A74" s="83"/>
      <c r="B74" s="56"/>
      <c r="C74" s="56"/>
      <c r="D74" s="56"/>
      <c r="E74" s="31"/>
    </row>
    <row r="75" spans="1:5" ht="15.75" hidden="1" customHeight="1" x14ac:dyDescent="0.25">
      <c r="A75" s="83"/>
      <c r="B75" s="56"/>
      <c r="C75" s="56"/>
      <c r="D75" s="56"/>
      <c r="E75" s="31"/>
    </row>
    <row r="76" spans="1:5" ht="15.75" hidden="1" customHeight="1" thickBot="1" x14ac:dyDescent="0.3">
      <c r="A76" s="84"/>
      <c r="B76" s="85"/>
      <c r="C76" s="85"/>
      <c r="D76" s="85"/>
      <c r="E76" s="41"/>
    </row>
    <row r="77" spans="1:5" ht="15" customHeight="1" thickBot="1" x14ac:dyDescent="0.3">
      <c r="A77" s="57" t="s">
        <v>3</v>
      </c>
      <c r="B77" s="58"/>
      <c r="C77" s="58"/>
      <c r="D77" s="58"/>
      <c r="E77" s="15">
        <f>SUM(E37:E76)</f>
        <v>641287.06000000006</v>
      </c>
    </row>
    <row r="78" spans="1:5" ht="17.25" customHeight="1" x14ac:dyDescent="0.25">
      <c r="B78" s="22" t="s">
        <v>6</v>
      </c>
      <c r="C78" s="22"/>
      <c r="D78" s="1"/>
      <c r="E78" s="50">
        <f>E35+E29+E77</f>
        <v>1783281.48</v>
      </c>
    </row>
    <row r="79" spans="1:5" ht="13.8" x14ac:dyDescent="0.25">
      <c r="B79" s="11" t="s">
        <v>36</v>
      </c>
      <c r="C79" s="11"/>
      <c r="D79" s="1"/>
      <c r="E79" s="12">
        <f>D7-E78</f>
        <v>-370783.02</v>
      </c>
    </row>
    <row r="80" spans="1:5" ht="15" customHeight="1" x14ac:dyDescent="0.25">
      <c r="B80" s="11" t="s">
        <v>68</v>
      </c>
      <c r="C80" s="11"/>
      <c r="D80" s="1"/>
      <c r="E80" s="13">
        <f>E4+E79</f>
        <v>-827873.94</v>
      </c>
    </row>
  </sheetData>
  <mergeCells count="65">
    <mergeCell ref="A64:D64"/>
    <mergeCell ref="A65:D65"/>
    <mergeCell ref="A60:D60"/>
    <mergeCell ref="A68:D68"/>
    <mergeCell ref="A61:D61"/>
    <mergeCell ref="A74:D74"/>
    <mergeCell ref="A67:D67"/>
    <mergeCell ref="A77:D77"/>
    <mergeCell ref="A76:D76"/>
    <mergeCell ref="A71:D71"/>
    <mergeCell ref="A70:D70"/>
    <mergeCell ref="A69:D69"/>
    <mergeCell ref="A75:D75"/>
    <mergeCell ref="A72:D72"/>
    <mergeCell ref="A73:D73"/>
    <mergeCell ref="A44:D44"/>
    <mergeCell ref="A39:D39"/>
    <mergeCell ref="A18:D18"/>
    <mergeCell ref="A19:D19"/>
    <mergeCell ref="A20:D20"/>
    <mergeCell ref="A21:D21"/>
    <mergeCell ref="A22:D22"/>
    <mergeCell ref="A34:D34"/>
    <mergeCell ref="A23:D23"/>
    <mergeCell ref="A24:D24"/>
    <mergeCell ref="A25:D25"/>
    <mergeCell ref="A28:D28"/>
    <mergeCell ref="B30:E30"/>
    <mergeCell ref="A43:D43"/>
    <mergeCell ref="B4:D4"/>
    <mergeCell ref="B16:D16"/>
    <mergeCell ref="A10:E10"/>
    <mergeCell ref="A3:D3"/>
    <mergeCell ref="A42:D42"/>
    <mergeCell ref="A38:D38"/>
    <mergeCell ref="A35:D35"/>
    <mergeCell ref="A37:D37"/>
    <mergeCell ref="A40:D40"/>
    <mergeCell ref="A26:D26"/>
    <mergeCell ref="B8:D8"/>
    <mergeCell ref="B9:D9"/>
    <mergeCell ref="A58:D58"/>
    <mergeCell ref="A51:D51"/>
    <mergeCell ref="A53:D53"/>
    <mergeCell ref="A55:D55"/>
    <mergeCell ref="A56:D56"/>
    <mergeCell ref="A57:D57"/>
    <mergeCell ref="A52:D52"/>
    <mergeCell ref="A54:D54"/>
    <mergeCell ref="A47:D47"/>
    <mergeCell ref="A27:D27"/>
    <mergeCell ref="A45:D45"/>
    <mergeCell ref="A66:D66"/>
    <mergeCell ref="A46:D46"/>
    <mergeCell ref="A48:D48"/>
    <mergeCell ref="A49:D49"/>
    <mergeCell ref="A50:D50"/>
    <mergeCell ref="A41:D41"/>
    <mergeCell ref="A59:D59"/>
    <mergeCell ref="A29:D29"/>
    <mergeCell ref="A31:D31"/>
    <mergeCell ref="A32:D32"/>
    <mergeCell ref="A33:D33"/>
    <mergeCell ref="A63:D63"/>
    <mergeCell ref="A62:D6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2026-02-16T05:42:31Z</cp:lastPrinted>
  <dcterms:created xsi:type="dcterms:W3CDTF">2012-01-24T09:54:37Z</dcterms:created>
  <dcterms:modified xsi:type="dcterms:W3CDTF">2026-02-16T06:35:48Z</dcterms:modified>
</cp:coreProperties>
</file>