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50" i="1" l="1"/>
  <c r="E12" i="1" l="1"/>
  <c r="E46" i="1" l="1"/>
  <c r="E44" i="1"/>
  <c r="E43" i="1" l="1"/>
  <c r="E39" i="1" l="1"/>
  <c r="E10" i="1" l="1"/>
  <c r="E11" i="1"/>
  <c r="E9" i="1"/>
  <c r="E7" i="1"/>
  <c r="D13" i="1"/>
  <c r="C13" i="1"/>
  <c r="B13" i="1"/>
  <c r="E66" i="1"/>
  <c r="E32" i="1"/>
  <c r="E26" i="1"/>
  <c r="E67" i="1" l="1"/>
  <c r="E68" i="1" s="1"/>
  <c r="E69" i="1" s="1"/>
  <c r="E13" i="1"/>
</calcChain>
</file>

<file path=xl/sharedStrings.xml><?xml version="1.0" encoding="utf-8"?>
<sst xmlns="http://schemas.openxmlformats.org/spreadsheetml/2006/main" count="69" uniqueCount="69">
  <si>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</si>
  <si>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</si>
  <si>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</si>
  <si>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</si>
  <si>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</si>
  <si>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</si>
  <si>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</si>
  <si>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</si>
  <si>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</si>
  <si>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</si>
  <si>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</si>
  <si>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</si>
  <si>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</si>
  <si>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</si>
  <si>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</si>
  <si>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</si>
  <si>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</si>
  <si>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49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</si>
  <si>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</si>
  <si>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</si>
  <si>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</si>
  <si>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</si>
  <si>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</si>
  <si>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</si>
  <si>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</si>
  <si>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</si>
  <si>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</si>
  <si>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</si>
  <si>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</si>
  <si>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Возмещение расходов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</si>
  <si>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</si>
  <si>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</si>
  <si>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</si>
  <si>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</si>
  <si>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Год постройки-1964, панельный, газифицирован, количество этажей-5, количество подъездов-4, количество квартир-80, общая площадь дома-3533,00, кол-во зарегистрированных-138</t>
  </si>
  <si>
    <t>Поверка П/У март 2025г</t>
  </si>
  <si>
    <t>Замена авар.участка канализации кв.3  /январь 2025г</t>
  </si>
  <si>
    <t>Диагностика и чистка вент.каналов кв.3,4,6,9-12,15,20-25,28-32,35-37,39,40,42,44-50,52,54,58,59,61-68,70,71,73,75,76,79,80,82  /март 2025г</t>
  </si>
  <si>
    <t>Ремонт подъездного освещения   /март 2025г</t>
  </si>
  <si>
    <t>Услуги видеонаблюдения</t>
  </si>
  <si>
    <t>Тариф на тех/содерж-27,50, СОИ-факт</t>
  </si>
  <si>
    <t>Ремонт подъездного отопления 1п  /апрель 2025г</t>
  </si>
  <si>
    <t>Ремонт подъездного и уличного освещения   /апрель 2025г</t>
  </si>
  <si>
    <t>Ремонт подъезда № 1  /апрель 2025г</t>
  </si>
  <si>
    <t>Ремонт уличного освещения 3п  /апрель 2025г</t>
  </si>
  <si>
    <t>Подготовка подъезда к ремонту, демонтаж т/двери, п/ящиков, информ.щита  /апрель 2025г</t>
  </si>
  <si>
    <t>Установка межэтажных решеток, ремонт перил,порога тамбура 1п  /апрель 2025г</t>
  </si>
  <si>
    <t>Установка п/ящиков, информ.щита, ящика для показаний 1п   /май 2025г</t>
  </si>
  <si>
    <t>Погрузка и вывоз веток, листвы с придомовой территории /май 2025г</t>
  </si>
  <si>
    <t>Замена канализации кв.16, 71, 75  /май 2025г</t>
  </si>
  <si>
    <t>Ремонт уличного освещения 4п  /июнь 2025г</t>
  </si>
  <si>
    <t>Установка тамбурной двери 1п  /июнь 2025г</t>
  </si>
  <si>
    <t>Завоз песка в песочницу  /май 2025г</t>
  </si>
  <si>
    <t>Опиловка, погрузка и вывоз веток   /июль 2025г</t>
  </si>
  <si>
    <t>Планировка детской площадки  (трактор)  /август 2025г</t>
  </si>
  <si>
    <t>Ремонт освещения подвала  /август 2025г</t>
  </si>
  <si>
    <t>Замена авар.участка канализации кв.24  /сентябрь 2025г</t>
  </si>
  <si>
    <t>Ремонт уличного освещения 2п  /сентябрь 2025г</t>
  </si>
  <si>
    <t>Транспортные расходы  (услуги по доставке детской площадки)  /июль 2025г</t>
  </si>
  <si>
    <t>Доплата за детскую площадку  /июль 2025г</t>
  </si>
  <si>
    <t>за  2025 год</t>
  </si>
  <si>
    <t>Задолженность на 01.01.2026г.</t>
  </si>
  <si>
    <t xml:space="preserve">8. Средства на счете дома на 01.01.2026г.    </t>
  </si>
  <si>
    <t>Утепление фасадной наружной плиты кв.34, 38  /ноябрь 2025г</t>
  </si>
  <si>
    <t>Установка покрытия на крыше домика детской площадке /октябрь 2025г</t>
  </si>
  <si>
    <t>Установка доводчика 1п  /октябрь 2025г</t>
  </si>
  <si>
    <t>Установка информ.щита на детской площадке /октябрь 2025г</t>
  </si>
  <si>
    <t>Ремонт уличного освещения 1п  /ноябрь 2025г</t>
  </si>
  <si>
    <t>Замена замка 3п приямок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</si>
</sst>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" fontId="6" fillId="2" borderId="0" xfId="0" applyNumberFormat="1" applyFont="1" applyFill="1" applyAlignment="1">
      <alignment vertical="top"/>
    </xf>
    <xf numFmtId="0" fontId="7" fillId="0" borderId="9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Font="1"/>
    <xf numFmtId="0" fontId="9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Alignment="1"/>
    <xf numFmtId="0" fontId="10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18" xfId="0" applyFont="1" applyBorder="1" applyAlignment="1">
      <alignment vertical="top" wrapText="1"/>
    </xf>
    <xf numFmtId="4" fontId="6" fillId="0" borderId="0" xfId="0" applyNumberFormat="1" applyFont="1"/>
    <xf numFmtId="4" fontId="6" fillId="0" borderId="0" xfId="0" applyNumberFormat="1" applyFont="1" applyAlignment="1">
      <alignment vertical="top"/>
    </xf>
    <xf numFmtId="4" fontId="0" fillId="0" borderId="10" xfId="0" applyNumberFormat="1" applyFont="1" applyBorder="1" applyAlignment="1">
      <alignment horizontal="right" vertical="top"/>
    </xf>
    <xf numFmtId="4" fontId="0" fillId="0" borderId="11" xfId="0" applyNumberFormat="1" applyFont="1" applyBorder="1" applyAlignment="1">
      <alignment horizontal="right" vertical="top"/>
    </xf>
    <xf numFmtId="4" fontId="0" fillId="0" borderId="5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4" fontId="0" fillId="0" borderId="13" xfId="0" applyNumberFormat="1" applyFont="1" applyBorder="1" applyAlignment="1">
      <alignment horizontal="right" vertical="top"/>
    </xf>
    <xf numFmtId="0" fontId="12" fillId="0" borderId="7" xfId="0" applyFont="1" applyBorder="1" applyAlignment="1">
      <alignment vertical="top"/>
    </xf>
    <xf numFmtId="0" fontId="12" fillId="0" borderId="8" xfId="0" applyFont="1" applyBorder="1" applyAlignment="1">
      <alignment vertical="top" wrapText="1"/>
    </xf>
    <xf numFmtId="4" fontId="6" fillId="0" borderId="8" xfId="0" applyNumberFormat="1" applyFont="1" applyBorder="1" applyAlignment="1">
      <alignment vertical="top"/>
    </xf>
    <xf numFmtId="0" fontId="12" fillId="0" borderId="14" xfId="0" applyFont="1" applyBorder="1" applyAlignment="1">
      <alignment vertical="top" wrapText="1"/>
    </xf>
    <xf numFmtId="4" fontId="6" fillId="0" borderId="8" xfId="0" applyNumberFormat="1" applyFont="1" applyBorder="1" applyAlignment="1">
      <alignment horizontal="right" vertical="top"/>
    </xf>
    <xf numFmtId="4" fontId="0" fillId="0" borderId="20" xfId="0" applyNumberFormat="1" applyFont="1" applyBorder="1" applyAlignment="1">
      <alignment horizontal="right" vertical="top"/>
    </xf>
    <xf numFmtId="0" fontId="7" fillId="0" borderId="21" xfId="0" applyFont="1" applyBorder="1" applyAlignment="1">
      <alignment horizontal="left" vertical="top"/>
    </xf>
    <xf numFmtId="4" fontId="0" fillId="0" borderId="22" xfId="0" applyNumberFormat="1" applyFont="1" applyBorder="1" applyAlignment="1">
      <alignment horizontal="right" vertical="top"/>
    </xf>
    <xf numFmtId="4" fontId="0" fillId="0" borderId="23" xfId="0" applyNumberFormat="1" applyFont="1" applyBorder="1" applyAlignment="1">
      <alignment horizontal="right" vertical="top"/>
    </xf>
    <xf numFmtId="4" fontId="6" fillId="0" borderId="16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4" fontId="4" fillId="0" borderId="14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0" fontId="0" fillId="0" borderId="0" xfId="0" applyBorder="1"/>
    <xf numFmtId="4" fontId="0" fillId="0" borderId="17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7" xfId="0" applyNumberFormat="1" applyFont="1" applyBorder="1" applyAlignment="1">
      <alignment horizontal="right" vertical="top"/>
    </xf>
    <xf numFmtId="4" fontId="4" fillId="0" borderId="15" xfId="0" applyNumberFormat="1" applyFont="1" applyBorder="1" applyAlignment="1">
      <alignment horizontal="right" vertical="top"/>
    </xf>
    <xf numFmtId="4" fontId="4" fillId="0" borderId="8" xfId="0" applyNumberFormat="1" applyFont="1" applyBorder="1" applyAlignment="1">
      <alignment horizontal="right" vertical="top"/>
    </xf>
    <xf numFmtId="0" fontId="0" fillId="0" borderId="12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9" fillId="0" borderId="0" xfId="0" applyFont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4" fillId="0" borderId="15" xfId="0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4" fillId="0" borderId="14" xfId="0" applyFont="1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14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4" fontId="3" fillId="0" borderId="24" xfId="0" applyNumberFormat="1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4" fillId="0" borderId="11" xfId="0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topLeftCell="A55" zoomScaleNormal="100" workbookViewId="0">
      <selection activeCell="G32" sqref="G32"/>
    </sheetView>
  </sheetViews>
  <sheetFormatPr defaultRowHeight="13.2" x14ac:dyDescent="0.25"/>
  <cols>
    <col min="1" max="1" width="15.77734375" bestFit="1" customWidth="1"/>
    <col min="2" max="2" width="20.5546875" customWidth="1"/>
    <col min="3" max="3" width="20.6640625" customWidth="1"/>
    <col min="4" max="4" width="23.77734375" customWidth="1"/>
    <col min="5" max="5" width="27.6640625" customWidth="1"/>
  </cols>
  <sheetData>
    <row r="1" spans="1:11" ht="17.399999999999999" x14ac:dyDescent="0.3">
      <c r="B1" s="49" t="s">
        <v>17</v>
      </c>
      <c r="C1" s="17"/>
      <c r="D1" s="13"/>
      <c r="E1" s="13"/>
      <c r="F1" s="13"/>
      <c r="G1" s="13"/>
      <c r="H1" s="13"/>
      <c r="I1" s="13"/>
      <c r="J1" s="13"/>
      <c r="K1" s="13"/>
    </row>
    <row r="2" spans="1:11" ht="18" thickBot="1" x14ac:dyDescent="0.35">
      <c r="B2" s="50" t="s">
        <v>60</v>
      </c>
      <c r="C2" s="18"/>
      <c r="D2" s="14"/>
      <c r="E2" s="14"/>
      <c r="F2" s="14"/>
      <c r="G2" s="14"/>
      <c r="H2" s="14"/>
      <c r="I2" s="14"/>
      <c r="J2" s="14"/>
      <c r="K2" s="14"/>
    </row>
    <row r="3" spans="1:11" ht="27" customHeight="1" thickBot="1" x14ac:dyDescent="0.35">
      <c r="A3" s="56" t="s">
        <v>34</v>
      </c>
      <c r="B3" s="56"/>
      <c r="C3" s="56"/>
      <c r="D3" s="57"/>
      <c r="E3" s="19" t="s">
        <v>40</v>
      </c>
      <c r="F3" s="10"/>
      <c r="G3" s="10"/>
      <c r="H3" s="10"/>
      <c r="I3" s="10"/>
      <c r="J3" s="10"/>
      <c r="K3" s="10"/>
    </row>
    <row r="4" spans="1:11" ht="13.8" x14ac:dyDescent="0.25">
      <c r="B4" s="70" t="s">
        <v>30</v>
      </c>
      <c r="C4" s="70"/>
      <c r="D4" s="70"/>
      <c r="E4" s="20">
        <v>-279607.25</v>
      </c>
    </row>
    <row r="5" spans="1:11" ht="16.2" thickBot="1" x14ac:dyDescent="0.35">
      <c r="B5" s="41" t="s">
        <v>31</v>
      </c>
      <c r="C5" s="41"/>
      <c r="D5" s="41"/>
      <c r="E5" s="15"/>
      <c r="F5" s="15"/>
      <c r="G5" s="15"/>
      <c r="H5" s="15"/>
      <c r="I5" s="15"/>
      <c r="J5" s="15"/>
      <c r="K5" s="15"/>
    </row>
    <row r="6" spans="1:11" ht="21" customHeight="1" thickBot="1" x14ac:dyDescent="0.35">
      <c r="B6" s="31" t="s">
        <v>32</v>
      </c>
      <c r="C6" s="28" t="s">
        <v>8</v>
      </c>
      <c r="D6" s="28" t="s">
        <v>9</v>
      </c>
      <c r="E6" s="29" t="s">
        <v>61</v>
      </c>
      <c r="F6" s="16"/>
      <c r="G6" s="16"/>
      <c r="H6" s="16"/>
      <c r="I6" s="16"/>
      <c r="J6" s="16"/>
      <c r="K6" s="16"/>
    </row>
    <row r="7" spans="1:11" ht="16.2" thickBot="1" x14ac:dyDescent="0.35">
      <c r="A7" s="47"/>
      <c r="B7" s="44">
        <v>-190249.93</v>
      </c>
      <c r="C7" s="45">
        <v>1203882.98</v>
      </c>
      <c r="D7" s="45">
        <v>1161144.27</v>
      </c>
      <c r="E7" s="46">
        <f>D7-C7+B7</f>
        <v>-232988.63999999996</v>
      </c>
      <c r="F7" s="16"/>
      <c r="G7" s="16"/>
      <c r="H7" s="16"/>
      <c r="I7" s="16"/>
      <c r="J7" s="16"/>
      <c r="K7" s="16"/>
    </row>
    <row r="8" spans="1:11" s="8" customFormat="1" ht="9.6" customHeight="1" thickBot="1" x14ac:dyDescent="0.3">
      <c r="A8" s="71" t="s">
        <v>7</v>
      </c>
      <c r="B8" s="72"/>
      <c r="C8" s="72"/>
      <c r="D8" s="72"/>
      <c r="E8" s="73"/>
    </row>
    <row r="9" spans="1:11" ht="16.5" customHeight="1" x14ac:dyDescent="0.25">
      <c r="A9" s="3" t="s">
        <v>10</v>
      </c>
      <c r="B9" s="22">
        <v>565.33000000000004</v>
      </c>
      <c r="C9" s="22">
        <v>0</v>
      </c>
      <c r="D9" s="23">
        <v>0</v>
      </c>
      <c r="E9" s="33">
        <f>D9-C9+B9</f>
        <v>565.33000000000004</v>
      </c>
    </row>
    <row r="10" spans="1:11" ht="16.5" customHeight="1" x14ac:dyDescent="0.25">
      <c r="A10" s="4" t="s">
        <v>11</v>
      </c>
      <c r="B10" s="25">
        <v>-626.07000000000005</v>
      </c>
      <c r="C10" s="25">
        <v>3568.06</v>
      </c>
      <c r="D10" s="26">
        <v>3409.96</v>
      </c>
      <c r="E10" s="27">
        <f t="shared" ref="E10:E12" si="0">D10-C10+B10</f>
        <v>-784.17</v>
      </c>
    </row>
    <row r="11" spans="1:11" ht="16.5" customHeight="1" x14ac:dyDescent="0.25">
      <c r="A11" s="4" t="s">
        <v>13</v>
      </c>
      <c r="B11" s="25">
        <v>-9950.34</v>
      </c>
      <c r="C11" s="25">
        <v>24242.98</v>
      </c>
      <c r="D11" s="26">
        <v>28493.33</v>
      </c>
      <c r="E11" s="27">
        <f t="shared" si="0"/>
        <v>-5699.989999999998</v>
      </c>
    </row>
    <row r="12" spans="1:11" ht="16.5" customHeight="1" thickBot="1" x14ac:dyDescent="0.3">
      <c r="A12" s="34" t="s">
        <v>16</v>
      </c>
      <c r="B12" s="35">
        <v>1271.82</v>
      </c>
      <c r="C12" s="35">
        <v>3264.23</v>
      </c>
      <c r="D12" s="36">
        <v>1227.96</v>
      </c>
      <c r="E12" s="27">
        <f t="shared" si="0"/>
        <v>-764.45</v>
      </c>
    </row>
    <row r="13" spans="1:11" ht="15" customHeight="1" thickBot="1" x14ac:dyDescent="0.3">
      <c r="A13" s="5" t="s">
        <v>12</v>
      </c>
      <c r="B13" s="51">
        <f>SUM(B9:B12)</f>
        <v>-8739.26</v>
      </c>
      <c r="C13" s="51">
        <f>SUM(C9:C12)</f>
        <v>31075.27</v>
      </c>
      <c r="D13" s="52">
        <f>SUM(D9:D12)</f>
        <v>33131.25</v>
      </c>
      <c r="E13" s="53">
        <f>SUM(E9:E12)</f>
        <v>-6683.2799999999979</v>
      </c>
    </row>
    <row r="14" spans="1:11" ht="14.25" customHeight="1" x14ac:dyDescent="0.25">
      <c r="B14" s="76" t="s">
        <v>4</v>
      </c>
      <c r="C14" s="76"/>
      <c r="D14" s="76"/>
      <c r="E14" s="2">
        <f>D7-C7+B7+102164.2</f>
        <v>-130824.43999999996</v>
      </c>
    </row>
    <row r="15" spans="1:11" ht="16.2" thickBot="1" x14ac:dyDescent="0.35">
      <c r="B15" s="38" t="s">
        <v>2</v>
      </c>
      <c r="C15" s="1"/>
    </row>
    <row r="16" spans="1:11" ht="15.75" customHeight="1" x14ac:dyDescent="0.25">
      <c r="A16" s="58" t="s">
        <v>18</v>
      </c>
      <c r="B16" s="59"/>
      <c r="C16" s="59"/>
      <c r="D16" s="59"/>
      <c r="E16" s="24">
        <v>25437.599999999999</v>
      </c>
    </row>
    <row r="17" spans="1:5" ht="15.75" customHeight="1" x14ac:dyDescent="0.25">
      <c r="A17" s="60" t="s">
        <v>19</v>
      </c>
      <c r="B17" s="55"/>
      <c r="C17" s="55"/>
      <c r="D17" s="55"/>
      <c r="E17" s="27">
        <v>8373.2099999999991</v>
      </c>
    </row>
    <row r="18" spans="1:5" ht="15.75" customHeight="1" x14ac:dyDescent="0.25">
      <c r="A18" s="60" t="s">
        <v>20</v>
      </c>
      <c r="B18" s="55"/>
      <c r="C18" s="55"/>
      <c r="D18" s="55"/>
      <c r="E18" s="27">
        <v>30651.31</v>
      </c>
    </row>
    <row r="19" spans="1:5" ht="15.75" customHeight="1" x14ac:dyDescent="0.25">
      <c r="A19" s="60" t="s">
        <v>0</v>
      </c>
      <c r="B19" s="55"/>
      <c r="C19" s="55"/>
      <c r="D19" s="55"/>
      <c r="E19" s="27">
        <v>34396.33</v>
      </c>
    </row>
    <row r="20" spans="1:5" ht="15.75" customHeight="1" x14ac:dyDescent="0.25">
      <c r="A20" s="60" t="s">
        <v>21</v>
      </c>
      <c r="B20" s="55"/>
      <c r="C20" s="55"/>
      <c r="D20" s="55"/>
      <c r="E20" s="27">
        <v>508752</v>
      </c>
    </row>
    <row r="21" spans="1:5" ht="15.75" customHeight="1" x14ac:dyDescent="0.25">
      <c r="A21" s="60" t="s">
        <v>22</v>
      </c>
      <c r="B21" s="55"/>
      <c r="C21" s="55"/>
      <c r="D21" s="55"/>
      <c r="E21" s="27">
        <v>22796.400000000001</v>
      </c>
    </row>
    <row r="22" spans="1:5" ht="15.75" customHeight="1" x14ac:dyDescent="0.25">
      <c r="A22" s="60" t="s">
        <v>23</v>
      </c>
      <c r="B22" s="55"/>
      <c r="C22" s="55"/>
      <c r="D22" s="55"/>
      <c r="E22" s="27">
        <v>161316.78</v>
      </c>
    </row>
    <row r="23" spans="1:5" ht="15.75" hidden="1" customHeight="1" x14ac:dyDescent="0.25">
      <c r="A23" s="60" t="s">
        <v>29</v>
      </c>
      <c r="B23" s="55"/>
      <c r="C23" s="55"/>
      <c r="D23" s="55"/>
      <c r="E23" s="27"/>
    </row>
    <row r="24" spans="1:5" ht="15.75" customHeight="1" x14ac:dyDescent="0.25">
      <c r="A24" s="77" t="s">
        <v>39</v>
      </c>
      <c r="B24" s="78"/>
      <c r="C24" s="78"/>
      <c r="D24" s="79"/>
      <c r="E24" s="27">
        <v>20400</v>
      </c>
    </row>
    <row r="25" spans="1:5" ht="15.75" customHeight="1" thickBot="1" x14ac:dyDescent="0.3">
      <c r="A25" s="60" t="s">
        <v>24</v>
      </c>
      <c r="B25" s="55"/>
      <c r="C25" s="55"/>
      <c r="D25" s="55"/>
      <c r="E25" s="27">
        <v>12000</v>
      </c>
    </row>
    <row r="26" spans="1:5" ht="17.25" customHeight="1" thickBot="1" x14ac:dyDescent="0.3">
      <c r="A26" s="66" t="s">
        <v>1</v>
      </c>
      <c r="B26" s="67"/>
      <c r="C26" s="67"/>
      <c r="D26" s="67"/>
      <c r="E26" s="32">
        <f>SUM(E16:E25)</f>
        <v>824123.63</v>
      </c>
    </row>
    <row r="27" spans="1:5" s="9" customFormat="1" ht="14.4" customHeight="1" thickBot="1" x14ac:dyDescent="0.3">
      <c r="B27" s="62" t="s">
        <v>14</v>
      </c>
      <c r="C27" s="62"/>
      <c r="D27" s="63"/>
      <c r="E27" s="63"/>
    </row>
    <row r="28" spans="1:5" ht="15.75" customHeight="1" x14ac:dyDescent="0.25">
      <c r="A28" s="68" t="s">
        <v>25</v>
      </c>
      <c r="B28" s="69"/>
      <c r="C28" s="69"/>
      <c r="D28" s="69"/>
      <c r="E28" s="39">
        <v>0</v>
      </c>
    </row>
    <row r="29" spans="1:5" ht="15.75" customHeight="1" x14ac:dyDescent="0.25">
      <c r="A29" s="74" t="s">
        <v>26</v>
      </c>
      <c r="B29" s="75"/>
      <c r="C29" s="75"/>
      <c r="D29" s="75"/>
      <c r="E29" s="40">
        <v>5349.66</v>
      </c>
    </row>
    <row r="30" spans="1:5" ht="15.75" customHeight="1" x14ac:dyDescent="0.25">
      <c r="A30" s="74" t="s">
        <v>27</v>
      </c>
      <c r="B30" s="75"/>
      <c r="C30" s="75"/>
      <c r="D30" s="75"/>
      <c r="E30" s="40">
        <v>30042.880000000001</v>
      </c>
    </row>
    <row r="31" spans="1:5" ht="15.75" customHeight="1" thickBot="1" x14ac:dyDescent="0.3">
      <c r="A31" s="74" t="s">
        <v>28</v>
      </c>
      <c r="B31" s="75"/>
      <c r="C31" s="75"/>
      <c r="D31" s="75"/>
      <c r="E31" s="48">
        <v>3291.06</v>
      </c>
    </row>
    <row r="32" spans="1:5" ht="15.75" customHeight="1" thickBot="1" x14ac:dyDescent="0.3">
      <c r="A32" s="64" t="s">
        <v>15</v>
      </c>
      <c r="B32" s="65"/>
      <c r="C32" s="65"/>
      <c r="D32" s="65"/>
      <c r="E32" s="37">
        <f>SUM(E28:E31)</f>
        <v>38683.599999999999</v>
      </c>
    </row>
    <row r="33" spans="1:5" s="9" customFormat="1" ht="13.8" customHeight="1" thickBot="1" x14ac:dyDescent="0.3">
      <c r="B33" s="38" t="s">
        <v>5</v>
      </c>
      <c r="C33" s="12"/>
    </row>
    <row r="34" spans="1:5" ht="14.25" customHeight="1" x14ac:dyDescent="0.25">
      <c r="A34" s="61" t="s">
        <v>36</v>
      </c>
      <c r="B34" s="59"/>
      <c r="C34" s="59"/>
      <c r="D34" s="59"/>
      <c r="E34" s="39">
        <v>12513.7</v>
      </c>
    </row>
    <row r="35" spans="1:5" ht="15" customHeight="1" x14ac:dyDescent="0.25">
      <c r="A35" s="54" t="s">
        <v>35</v>
      </c>
      <c r="B35" s="55"/>
      <c r="C35" s="55"/>
      <c r="D35" s="55"/>
      <c r="E35" s="40">
        <v>24495</v>
      </c>
    </row>
    <row r="36" spans="1:5" ht="25.2" customHeight="1" x14ac:dyDescent="0.25">
      <c r="A36" s="54" t="s">
        <v>37</v>
      </c>
      <c r="B36" s="55"/>
      <c r="C36" s="55"/>
      <c r="D36" s="55"/>
      <c r="E36" s="40">
        <v>13500</v>
      </c>
    </row>
    <row r="37" spans="1:5" ht="13.8" customHeight="1" x14ac:dyDescent="0.25">
      <c r="A37" s="54" t="s">
        <v>38</v>
      </c>
      <c r="B37" s="55"/>
      <c r="C37" s="55"/>
      <c r="D37" s="55"/>
      <c r="E37" s="40">
        <v>1570.4</v>
      </c>
    </row>
    <row r="38" spans="1:5" ht="15" customHeight="1" x14ac:dyDescent="0.25">
      <c r="A38" s="54" t="s">
        <v>41</v>
      </c>
      <c r="B38" s="55"/>
      <c r="C38" s="55"/>
      <c r="D38" s="55"/>
      <c r="E38" s="40">
        <v>1573</v>
      </c>
    </row>
    <row r="39" spans="1:5" ht="14.4" customHeight="1" x14ac:dyDescent="0.25">
      <c r="A39" s="54" t="s">
        <v>42</v>
      </c>
      <c r="B39" s="55"/>
      <c r="C39" s="55"/>
      <c r="D39" s="55"/>
      <c r="E39" s="40">
        <f>210+250+9468+11462.4+5558.6+2018.1+4213.2+4304.9+19455.3+4384.1</f>
        <v>61324.6</v>
      </c>
    </row>
    <row r="40" spans="1:5" ht="14.4" customHeight="1" x14ac:dyDescent="0.25">
      <c r="A40" s="54" t="s">
        <v>45</v>
      </c>
      <c r="B40" s="55"/>
      <c r="C40" s="55"/>
      <c r="D40" s="55"/>
      <c r="E40" s="40">
        <v>3515.4</v>
      </c>
    </row>
    <row r="41" spans="1:5" ht="16.5" customHeight="1" x14ac:dyDescent="0.25">
      <c r="A41" s="54" t="s">
        <v>43</v>
      </c>
      <c r="B41" s="55"/>
      <c r="C41" s="55"/>
      <c r="D41" s="55"/>
      <c r="E41" s="40">
        <v>93621.5</v>
      </c>
    </row>
    <row r="42" spans="1:5" ht="16.5" customHeight="1" x14ac:dyDescent="0.25">
      <c r="A42" s="54" t="s">
        <v>44</v>
      </c>
      <c r="B42" s="55"/>
      <c r="C42" s="55"/>
      <c r="D42" s="55"/>
      <c r="E42" s="40">
        <v>1667.3</v>
      </c>
    </row>
    <row r="43" spans="1:5" ht="16.5" customHeight="1" x14ac:dyDescent="0.25">
      <c r="A43" s="54" t="s">
        <v>46</v>
      </c>
      <c r="B43" s="55"/>
      <c r="C43" s="55"/>
      <c r="D43" s="55"/>
      <c r="E43" s="40">
        <f>1588.1+6677</f>
        <v>8265.1</v>
      </c>
    </row>
    <row r="44" spans="1:5" ht="16.5" customHeight="1" x14ac:dyDescent="0.25">
      <c r="A44" s="54" t="s">
        <v>47</v>
      </c>
      <c r="B44" s="55"/>
      <c r="C44" s="55"/>
      <c r="D44" s="55"/>
      <c r="E44" s="40">
        <f>1066.6+15340.4</f>
        <v>16407</v>
      </c>
    </row>
    <row r="45" spans="1:5" ht="16.5" customHeight="1" x14ac:dyDescent="0.25">
      <c r="A45" s="54" t="s">
        <v>48</v>
      </c>
      <c r="B45" s="55"/>
      <c r="C45" s="55"/>
      <c r="D45" s="55"/>
      <c r="E45" s="40">
        <v>32938.5</v>
      </c>
    </row>
    <row r="46" spans="1:5" ht="16.5" customHeight="1" x14ac:dyDescent="0.25">
      <c r="A46" s="54" t="s">
        <v>49</v>
      </c>
      <c r="B46" s="55"/>
      <c r="C46" s="55"/>
      <c r="D46" s="55"/>
      <c r="E46" s="40">
        <f>16127.4+3305.4</f>
        <v>19432.8</v>
      </c>
    </row>
    <row r="47" spans="1:5" ht="16.5" customHeight="1" x14ac:dyDescent="0.25">
      <c r="A47" s="54" t="s">
        <v>52</v>
      </c>
      <c r="B47" s="55"/>
      <c r="C47" s="55"/>
      <c r="D47" s="55"/>
      <c r="E47" s="40">
        <v>4740</v>
      </c>
    </row>
    <row r="48" spans="1:5" ht="16.5" customHeight="1" x14ac:dyDescent="0.25">
      <c r="A48" s="54" t="s">
        <v>50</v>
      </c>
      <c r="B48" s="55"/>
      <c r="C48" s="55"/>
      <c r="D48" s="55"/>
      <c r="E48" s="40">
        <v>3193.8</v>
      </c>
    </row>
    <row r="49" spans="1:5" ht="16.5" customHeight="1" x14ac:dyDescent="0.25">
      <c r="A49" s="54" t="s">
        <v>51</v>
      </c>
      <c r="B49" s="55"/>
      <c r="C49" s="55"/>
      <c r="D49" s="55"/>
      <c r="E49" s="40">
        <v>62799.8</v>
      </c>
    </row>
    <row r="50" spans="1:5" ht="16.5" customHeight="1" x14ac:dyDescent="0.25">
      <c r="A50" s="54" t="s">
        <v>53</v>
      </c>
      <c r="B50" s="55"/>
      <c r="C50" s="55"/>
      <c r="D50" s="55"/>
      <c r="E50" s="40">
        <f>3231.6+128700</f>
        <v>131931.6</v>
      </c>
    </row>
    <row r="51" spans="1:5" ht="16.5" customHeight="1" x14ac:dyDescent="0.25">
      <c r="A51" s="54" t="s">
        <v>59</v>
      </c>
      <c r="B51" s="55"/>
      <c r="C51" s="55"/>
      <c r="D51" s="55"/>
      <c r="E51" s="40">
        <v>25777</v>
      </c>
    </row>
    <row r="52" spans="1:5" ht="16.5" customHeight="1" x14ac:dyDescent="0.25">
      <c r="A52" s="54" t="s">
        <v>58</v>
      </c>
      <c r="B52" s="55"/>
      <c r="C52" s="55"/>
      <c r="D52" s="55"/>
      <c r="E52" s="40">
        <v>15863</v>
      </c>
    </row>
    <row r="53" spans="1:5" ht="16.5" customHeight="1" x14ac:dyDescent="0.25">
      <c r="A53" s="54" t="s">
        <v>54</v>
      </c>
      <c r="B53" s="55"/>
      <c r="C53" s="55"/>
      <c r="D53" s="55"/>
      <c r="E53" s="40">
        <v>1500</v>
      </c>
    </row>
    <row r="54" spans="1:5" ht="16.5" customHeight="1" x14ac:dyDescent="0.25">
      <c r="A54" s="54" t="s">
        <v>55</v>
      </c>
      <c r="B54" s="55"/>
      <c r="C54" s="55"/>
      <c r="D54" s="55"/>
      <c r="E54" s="40">
        <v>250</v>
      </c>
    </row>
    <row r="55" spans="1:5" ht="16.5" customHeight="1" x14ac:dyDescent="0.25">
      <c r="A55" s="54" t="s">
        <v>56</v>
      </c>
      <c r="B55" s="55"/>
      <c r="C55" s="55"/>
      <c r="D55" s="55"/>
      <c r="E55" s="40">
        <v>11725.3</v>
      </c>
    </row>
    <row r="56" spans="1:5" ht="16.5" customHeight="1" x14ac:dyDescent="0.25">
      <c r="A56" s="54" t="s">
        <v>57</v>
      </c>
      <c r="B56" s="55"/>
      <c r="C56" s="55"/>
      <c r="D56" s="55"/>
      <c r="E56" s="40">
        <v>1814.5</v>
      </c>
    </row>
    <row r="57" spans="1:5" ht="16.5" customHeight="1" x14ac:dyDescent="0.25">
      <c r="A57" s="54" t="s">
        <v>64</v>
      </c>
      <c r="B57" s="55"/>
      <c r="C57" s="55"/>
      <c r="D57" s="55"/>
      <c r="E57" s="40">
        <v>3727.6</v>
      </c>
    </row>
    <row r="58" spans="1:5" ht="16.5" customHeight="1" x14ac:dyDescent="0.25">
      <c r="A58" s="54" t="s">
        <v>65</v>
      </c>
      <c r="B58" s="55"/>
      <c r="C58" s="55"/>
      <c r="D58" s="55"/>
      <c r="E58" s="40">
        <v>3030.8</v>
      </c>
    </row>
    <row r="59" spans="1:5" ht="16.5" customHeight="1" x14ac:dyDescent="0.25">
      <c r="A59" s="54" t="s">
        <v>66</v>
      </c>
      <c r="B59" s="55"/>
      <c r="C59" s="55"/>
      <c r="D59" s="55"/>
      <c r="E59" s="40">
        <v>8100</v>
      </c>
    </row>
    <row r="60" spans="1:5" ht="16.5" customHeight="1" x14ac:dyDescent="0.25">
      <c r="A60" s="54" t="s">
        <v>63</v>
      </c>
      <c r="B60" s="55"/>
      <c r="C60" s="55"/>
      <c r="D60" s="55"/>
      <c r="E60" s="40">
        <v>36720</v>
      </c>
    </row>
    <row r="61" spans="1:5" ht="16.5" customHeight="1" x14ac:dyDescent="0.25">
      <c r="A61" s="54" t="s">
        <v>67</v>
      </c>
      <c r="B61" s="55"/>
      <c r="C61" s="55"/>
      <c r="D61" s="55"/>
      <c r="E61" s="40">
        <v>2402.6999999999998</v>
      </c>
    </row>
    <row r="62" spans="1:5" ht="16.5" customHeight="1" thickBot="1" x14ac:dyDescent="0.3">
      <c r="A62" s="54" t="s">
        <v>68</v>
      </c>
      <c r="B62" s="55"/>
      <c r="C62" s="55"/>
      <c r="D62" s="55"/>
      <c r="E62" s="40">
        <v>625</v>
      </c>
    </row>
    <row r="63" spans="1:5" ht="16.5" hidden="1" customHeight="1" x14ac:dyDescent="0.25">
      <c r="A63" s="54"/>
      <c r="B63" s="55"/>
      <c r="C63" s="55"/>
      <c r="D63" s="55"/>
      <c r="E63" s="40"/>
    </row>
    <row r="64" spans="1:5" ht="16.5" hidden="1" customHeight="1" x14ac:dyDescent="0.25">
      <c r="A64" s="54"/>
      <c r="B64" s="55"/>
      <c r="C64" s="55"/>
      <c r="D64" s="55"/>
      <c r="E64" s="40"/>
    </row>
    <row r="65" spans="1:5" ht="16.5" hidden="1" customHeight="1" thickBot="1" x14ac:dyDescent="0.3">
      <c r="A65" s="54"/>
      <c r="B65" s="55"/>
      <c r="C65" s="55"/>
      <c r="D65" s="55"/>
      <c r="E65" s="40"/>
    </row>
    <row r="66" spans="1:5" ht="15" customHeight="1" thickBot="1" x14ac:dyDescent="0.3">
      <c r="A66" s="66" t="s">
        <v>3</v>
      </c>
      <c r="B66" s="67"/>
      <c r="C66" s="67"/>
      <c r="D66" s="67"/>
      <c r="E66" s="30">
        <f>SUM(E34:E65)</f>
        <v>605025.4</v>
      </c>
    </row>
    <row r="67" spans="1:5" ht="15.6" x14ac:dyDescent="0.25">
      <c r="B67" s="41" t="s">
        <v>6</v>
      </c>
      <c r="C67" s="7"/>
      <c r="D67" s="11"/>
      <c r="E67" s="42">
        <f>E32+E26+E66</f>
        <v>1467832.63</v>
      </c>
    </row>
    <row r="68" spans="1:5" ht="15.6" x14ac:dyDescent="0.25">
      <c r="B68" s="41" t="s">
        <v>33</v>
      </c>
      <c r="C68" s="7"/>
      <c r="D68" s="6"/>
      <c r="E68" s="21">
        <f>D7-E67</f>
        <v>-306688.35999999987</v>
      </c>
    </row>
    <row r="69" spans="1:5" ht="15" customHeight="1" x14ac:dyDescent="0.25">
      <c r="B69" s="41" t="s">
        <v>62</v>
      </c>
      <c r="C69" s="7"/>
      <c r="D69" s="6"/>
      <c r="E69" s="43">
        <f>E4+E68</f>
        <v>-586295.60999999987</v>
      </c>
    </row>
  </sheetData>
  <mergeCells count="54">
    <mergeCell ref="A53:D53"/>
    <mergeCell ref="A54:D54"/>
    <mergeCell ref="A55:D55"/>
    <mergeCell ref="A39:D39"/>
    <mergeCell ref="A43:D43"/>
    <mergeCell ref="A44:D44"/>
    <mergeCell ref="A40:D40"/>
    <mergeCell ref="A51:D51"/>
    <mergeCell ref="B14:D14"/>
    <mergeCell ref="A48:D48"/>
    <mergeCell ref="A49:D49"/>
    <mergeCell ref="A50:D50"/>
    <mergeCell ref="A52:D52"/>
    <mergeCell ref="A24:D24"/>
    <mergeCell ref="A47:D47"/>
    <mergeCell ref="A66:D66"/>
    <mergeCell ref="A25:D25"/>
    <mergeCell ref="A29:D29"/>
    <mergeCell ref="A30:D30"/>
    <mergeCell ref="A35:D35"/>
    <mergeCell ref="A36:D36"/>
    <mergeCell ref="A37:D37"/>
    <mergeCell ref="A38:D38"/>
    <mergeCell ref="A41:D41"/>
    <mergeCell ref="A42:D42"/>
    <mergeCell ref="A31:D31"/>
    <mergeCell ref="A60:D60"/>
    <mergeCell ref="A65:D65"/>
    <mergeCell ref="A45:D45"/>
    <mergeCell ref="A46:D46"/>
    <mergeCell ref="A56:D56"/>
    <mergeCell ref="A3:D3"/>
    <mergeCell ref="A16:D16"/>
    <mergeCell ref="A17:D17"/>
    <mergeCell ref="A18:D18"/>
    <mergeCell ref="A34:D34"/>
    <mergeCell ref="B27:E27"/>
    <mergeCell ref="A32:D32"/>
    <mergeCell ref="A19:D19"/>
    <mergeCell ref="A20:D20"/>
    <mergeCell ref="A26:D26"/>
    <mergeCell ref="A28:D28"/>
    <mergeCell ref="A21:D21"/>
    <mergeCell ref="A22:D22"/>
    <mergeCell ref="A23:D23"/>
    <mergeCell ref="B4:D4"/>
    <mergeCell ref="A8:E8"/>
    <mergeCell ref="A61:D61"/>
    <mergeCell ref="A62:D62"/>
    <mergeCell ref="A63:D63"/>
    <mergeCell ref="A64:D64"/>
    <mergeCell ref="A57:D57"/>
    <mergeCell ref="A58:D58"/>
    <mergeCell ref="A59:D5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2026-02-12T09:25:22Z</cp:lastPrinted>
  <dcterms:created xsi:type="dcterms:W3CDTF">2012-01-24T09:54:37Z</dcterms:created>
  <dcterms:modified xsi:type="dcterms:W3CDTF">2026-02-12T09:25:58Z</dcterms:modified>
</cp:coreProperties>
</file>