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62" i="1" l="1"/>
  <c r="E55" i="1" l="1"/>
  <c r="E44" i="1" l="1"/>
  <c r="E39" i="1" l="1"/>
  <c r="E26" i="1" l="1"/>
  <c r="E33" i="1" l="1"/>
  <c r="E67" i="1" l="1"/>
  <c r="E10" i="1" l="1"/>
  <c r="E11" i="1"/>
  <c r="E12" i="1"/>
  <c r="E9" i="1"/>
  <c r="C13" i="1"/>
  <c r="E7" i="1"/>
  <c r="E69" i="1" l="1"/>
  <c r="E70" i="1" s="1"/>
  <c r="D13" i="1" l="1"/>
  <c r="B13" i="1"/>
  <c r="E13" i="1" l="1"/>
  <c r="E71" i="1"/>
</calcChain>
</file>

<file path=xl/sharedStrings.xml><?xml version="1.0" encoding="utf-8"?>
<sst xmlns="http://schemas.openxmlformats.org/spreadsheetml/2006/main" count="67" uniqueCount="67">
  <si>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</si>
  <si>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</si>
  <si>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</si>
  <si>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</si>
  <si>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</si>
  <si>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</si>
  <si>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</si>
  <si>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</si>
  <si>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</si>
  <si>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</si>
  <si>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</si>
  <si>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</si>
  <si>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</si>
  <si>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</si>
  <si>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</si>
  <si>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</si>
  <si>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</si>
  <si>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40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</si>
  <si>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</si>
  <si>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</si>
  <si>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</si>
  <si>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</si>
  <si>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</si>
  <si>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Тех. обслуживание узла учета тепловой энергии 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</si>
  <si>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</si>
  <si>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</si>
  <si>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</si>
  <si>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</si>
  <si>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</si>
  <si>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постройки-1963, кирпичный, газифицирован, количество этажей-5, количество подъездов-4, количество жилых квартир-67, кол-во нежилых помещений-1, общая площадь дома-4041,90, кол-во зарегистрированных-111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</si>
  <si>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</si>
  <si>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</si>
  <si>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</si>
  <si>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</si>
  <si>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</si>
  <si>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>Ремонт уличного освещения /март 2025г</t>
  </si>
  <si>
    <t>Монтаж труб для промывки  /март 2025г</t>
  </si>
  <si>
    <t>Замена авар.стояка отопления кв.10   /март 2025г</t>
  </si>
  <si>
    <t xml:space="preserve">7. Накопительный счет за 2025 год                                </t>
  </si>
  <si>
    <t>Ремонт подъездного освещения /апрель 2025г</t>
  </si>
  <si>
    <t>Погрузка и вывоз листьев с придомовой территории /апрель 2025г</t>
  </si>
  <si>
    <t>Демонтаж тамб.двери, п/ящиков, информ.щита, межэтажных решеток /апрель 2025г</t>
  </si>
  <si>
    <t>Опиловка деревьев  /май 2025г</t>
  </si>
  <si>
    <t>Установка межэтажных решеток  2п     /май 2025г</t>
  </si>
  <si>
    <t>Ремонт подъездного и уличного освещения 1,2п  /май 2025г</t>
  </si>
  <si>
    <t>Ремонт подъезда № 2  /май 2025г</t>
  </si>
  <si>
    <t>Ремонт кровли над кв.16,32,45,53  /май 2025г</t>
  </si>
  <si>
    <t>Опиловка дерева  /июнь 2025г</t>
  </si>
  <si>
    <t>Установка тамбурной двери, п/ящиков, информ.щита  /июнь 2025г</t>
  </si>
  <si>
    <t>Ремонт подъездного освещения 2п  /май 2025г</t>
  </si>
  <si>
    <t>Тариф на тех/содерж-27,50, СОИ-факт</t>
  </si>
  <si>
    <t>Замена урны  /июль 2025г</t>
  </si>
  <si>
    <t>Ремонт авар.участка канализации Мария Ра   /июль 2025г</t>
  </si>
  <si>
    <t>Опиловка, погрузка и вывоз веток   /июль 2025г</t>
  </si>
  <si>
    <t>Установка манометров  /август 2025г</t>
  </si>
  <si>
    <t>Ремонт кровли 4п  /август 2025г</t>
  </si>
  <si>
    <t>Ремонт лавочек 1,2п; Замена замка  /сентябрь 2025г</t>
  </si>
  <si>
    <t>Ремонт подъездного освещения  /сентябрь 2025г</t>
  </si>
  <si>
    <t>Покраска трубы газопровода  /сентябрь 2025г</t>
  </si>
  <si>
    <t>за   2025 год</t>
  </si>
  <si>
    <t>Задолженность на 01.01.2026г.</t>
  </si>
  <si>
    <t xml:space="preserve">8. Средства на счете дома на 01.01.2026г.    </t>
  </si>
  <si>
    <t>Закрашивание вандальных надписей  /октябрь 2025г</t>
  </si>
  <si>
    <t>Ремонт уличного освещения /октябрь 2025г</t>
  </si>
  <si>
    <t>Замена центрального стояка КНС  /октябрь 2025г</t>
  </si>
  <si>
    <t>Ремонт мусорного бака  /ноябрь 2025г</t>
  </si>
  <si>
    <t>Уличное освещение 1п, освещение в подъезде №2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</si>
</sst>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10" fillId="0" borderId="20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 applyAlignment="1"/>
    <xf numFmtId="4" fontId="6" fillId="0" borderId="15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14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0" fillId="0" borderId="0" xfId="0" applyBorder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10" xfId="0" applyNumberFormat="1" applyFont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0" fillId="0" borderId="28" xfId="0" applyNumberFormat="1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6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4" fillId="0" borderId="1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3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0" xfId="0" applyNumberFormat="1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4" zoomScaleNormal="100" workbookViewId="0">
      <selection activeCell="A21" sqref="A21:D21"/>
    </sheetView>
  </sheetViews>
  <sheetFormatPr defaultRowHeight="13.2" x14ac:dyDescent="0.25"/>
  <cols>
    <col min="1" max="1" width="15.5546875" customWidth="1"/>
    <col min="2" max="2" width="20.88671875" customWidth="1"/>
    <col min="3" max="3" width="21.6640625" style="7" customWidth="1"/>
    <col min="4" max="4" width="21.109375" customWidth="1"/>
    <col min="5" max="5" width="28.88671875" customWidth="1"/>
  </cols>
  <sheetData>
    <row r="1" spans="1:11" ht="17.399999999999999" x14ac:dyDescent="0.3">
      <c r="B1" s="44" t="s">
        <v>17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5" t="s">
        <v>59</v>
      </c>
      <c r="C2" s="14"/>
      <c r="D2" s="9"/>
      <c r="E2" s="9"/>
      <c r="F2" s="9"/>
      <c r="G2" s="9"/>
      <c r="H2" s="9"/>
      <c r="I2" s="9"/>
      <c r="J2" s="9"/>
      <c r="K2" s="9"/>
    </row>
    <row r="3" spans="1:11" ht="37.799999999999997" customHeight="1" thickBot="1" x14ac:dyDescent="0.3">
      <c r="A3" s="60" t="s">
        <v>29</v>
      </c>
      <c r="B3" s="60"/>
      <c r="C3" s="60"/>
      <c r="D3" s="61"/>
      <c r="E3" s="12" t="s">
        <v>50</v>
      </c>
    </row>
    <row r="4" spans="1:11" ht="13.8" x14ac:dyDescent="0.25">
      <c r="B4" s="62" t="s">
        <v>32</v>
      </c>
      <c r="C4" s="62"/>
      <c r="D4" s="62"/>
      <c r="E4" s="15">
        <v>-1049069.0900000001</v>
      </c>
    </row>
    <row r="5" spans="1:11" ht="16.2" thickBot="1" x14ac:dyDescent="0.35">
      <c r="B5" s="34" t="s">
        <v>33</v>
      </c>
      <c r="C5" s="11"/>
      <c r="D5" s="10"/>
      <c r="E5" s="16"/>
      <c r="F5" s="10"/>
      <c r="G5" s="10"/>
      <c r="H5" s="10"/>
      <c r="I5" s="10"/>
      <c r="J5" s="10"/>
      <c r="K5" s="10"/>
    </row>
    <row r="6" spans="1:11" s="7" customFormat="1" ht="21" thickBot="1" x14ac:dyDescent="0.35">
      <c r="B6" s="24" t="s">
        <v>34</v>
      </c>
      <c r="C6" s="25" t="s">
        <v>8</v>
      </c>
      <c r="D6" s="25" t="s">
        <v>9</v>
      </c>
      <c r="E6" s="26" t="s">
        <v>60</v>
      </c>
      <c r="F6" s="11"/>
      <c r="G6" s="11"/>
      <c r="H6" s="11"/>
      <c r="I6" s="11"/>
      <c r="J6" s="11"/>
      <c r="K6" s="11"/>
    </row>
    <row r="7" spans="1:11" s="7" customFormat="1" ht="16.2" thickBot="1" x14ac:dyDescent="0.35">
      <c r="A7" s="36"/>
      <c r="B7" s="39">
        <v>-958492.03</v>
      </c>
      <c r="C7" s="40">
        <v>1314244.5</v>
      </c>
      <c r="D7" s="40">
        <v>1433056.81</v>
      </c>
      <c r="E7" s="40">
        <f>D7-C7+B7</f>
        <v>-839679.72</v>
      </c>
      <c r="F7" s="11"/>
      <c r="G7" s="11"/>
      <c r="H7" s="11"/>
      <c r="I7" s="11"/>
      <c r="J7" s="11"/>
      <c r="K7" s="11"/>
    </row>
    <row r="8" spans="1:11" ht="9.6" customHeight="1" thickBot="1" x14ac:dyDescent="0.3">
      <c r="A8" s="64" t="s">
        <v>7</v>
      </c>
      <c r="B8" s="65"/>
      <c r="C8" s="65"/>
      <c r="D8" s="65"/>
      <c r="E8" s="66"/>
    </row>
    <row r="9" spans="1:11" ht="15.6" customHeight="1" x14ac:dyDescent="0.25">
      <c r="A9" s="3" t="s">
        <v>10</v>
      </c>
      <c r="B9" s="18">
        <v>-18059.96</v>
      </c>
      <c r="C9" s="18">
        <v>32318.35</v>
      </c>
      <c r="D9" s="19">
        <v>33457.14</v>
      </c>
      <c r="E9" s="20">
        <f>D9-C9+B9</f>
        <v>-16921.169999999998</v>
      </c>
    </row>
    <row r="10" spans="1:11" ht="15" customHeight="1" x14ac:dyDescent="0.25">
      <c r="A10" s="4" t="s">
        <v>11</v>
      </c>
      <c r="B10" s="21">
        <v>-3376.29</v>
      </c>
      <c r="C10" s="21">
        <v>3405.18</v>
      </c>
      <c r="D10" s="22">
        <v>4753.72</v>
      </c>
      <c r="E10" s="23">
        <f t="shared" ref="E10:E12" si="0">D10-C10+B10</f>
        <v>-2027.7499999999995</v>
      </c>
    </row>
    <row r="11" spans="1:11" s="7" customFormat="1" ht="15" customHeight="1" x14ac:dyDescent="0.25">
      <c r="A11" s="4" t="s">
        <v>13</v>
      </c>
      <c r="B11" s="21">
        <v>-6901.57</v>
      </c>
      <c r="C11" s="21">
        <v>1245.3800000000001</v>
      </c>
      <c r="D11" s="22">
        <v>6631.33</v>
      </c>
      <c r="E11" s="23">
        <f t="shared" si="0"/>
        <v>-1515.62</v>
      </c>
    </row>
    <row r="12" spans="1:11" s="7" customFormat="1" ht="15" customHeight="1" thickBot="1" x14ac:dyDescent="0.3">
      <c r="A12" s="28" t="s">
        <v>16</v>
      </c>
      <c r="B12" s="29">
        <v>-3717.53</v>
      </c>
      <c r="C12" s="29">
        <v>3115.95</v>
      </c>
      <c r="D12" s="30">
        <v>4599.47</v>
      </c>
      <c r="E12" s="31">
        <f t="shared" si="0"/>
        <v>-2234.0099999999998</v>
      </c>
    </row>
    <row r="13" spans="1:11" ht="16.2" customHeight="1" thickBot="1" x14ac:dyDescent="0.3">
      <c r="A13" s="27" t="s">
        <v>12</v>
      </c>
      <c r="B13" s="41">
        <f>SUM(B9:B12)</f>
        <v>-32055.35</v>
      </c>
      <c r="C13" s="41">
        <f>SUM(C9:C12)</f>
        <v>40084.859999999993</v>
      </c>
      <c r="D13" s="42">
        <f>SUM(D9:D12)</f>
        <v>49441.66</v>
      </c>
      <c r="E13" s="43">
        <f>SUM(E9:E12)</f>
        <v>-22698.549999999996</v>
      </c>
    </row>
    <row r="14" spans="1:11" ht="15.75" customHeight="1" x14ac:dyDescent="0.25">
      <c r="B14" s="63" t="s">
        <v>4</v>
      </c>
      <c r="C14" s="63"/>
      <c r="D14" s="63"/>
      <c r="E14" s="2">
        <f>D7-C7+B7+125444.09</f>
        <v>-714235.63</v>
      </c>
    </row>
    <row r="15" spans="1:11" ht="16.2" thickBot="1" x14ac:dyDescent="0.35">
      <c r="B15" s="34" t="s">
        <v>2</v>
      </c>
      <c r="C15" s="1"/>
    </row>
    <row r="16" spans="1:11" ht="15" customHeight="1" x14ac:dyDescent="0.25">
      <c r="A16" s="57" t="s">
        <v>18</v>
      </c>
      <c r="B16" s="55"/>
      <c r="C16" s="55"/>
      <c r="D16" s="55"/>
      <c r="E16" s="20">
        <v>29101.68</v>
      </c>
    </row>
    <row r="17" spans="1:5" ht="15.6" customHeight="1" x14ac:dyDescent="0.25">
      <c r="A17" s="51" t="s">
        <v>19</v>
      </c>
      <c r="B17" s="48"/>
      <c r="C17" s="48"/>
      <c r="D17" s="48"/>
      <c r="E17" s="23">
        <v>9579.2999999999993</v>
      </c>
    </row>
    <row r="18" spans="1:5" s="7" customFormat="1" ht="15.6" customHeight="1" x14ac:dyDescent="0.25">
      <c r="A18" s="51" t="s">
        <v>20</v>
      </c>
      <c r="B18" s="48"/>
      <c r="C18" s="48"/>
      <c r="D18" s="48"/>
      <c r="E18" s="23">
        <v>33750.160000000003</v>
      </c>
    </row>
    <row r="19" spans="1:5" s="7" customFormat="1" ht="15.6" customHeight="1" x14ac:dyDescent="0.25">
      <c r="A19" s="51" t="s">
        <v>0</v>
      </c>
      <c r="B19" s="48"/>
      <c r="C19" s="48"/>
      <c r="D19" s="48"/>
      <c r="E19" s="23">
        <v>25372.03</v>
      </c>
    </row>
    <row r="20" spans="1:5" s="7" customFormat="1" ht="15.6" customHeight="1" x14ac:dyDescent="0.25">
      <c r="A20" s="51" t="s">
        <v>21</v>
      </c>
      <c r="B20" s="48"/>
      <c r="C20" s="48"/>
      <c r="D20" s="48"/>
      <c r="E20" s="23">
        <v>582033.6</v>
      </c>
    </row>
    <row r="21" spans="1:5" s="7" customFormat="1" ht="14.4" customHeight="1" x14ac:dyDescent="0.25">
      <c r="A21" s="51" t="s">
        <v>22</v>
      </c>
      <c r="B21" s="48"/>
      <c r="C21" s="48"/>
      <c r="D21" s="48"/>
      <c r="E21" s="23">
        <v>16674.330000000002</v>
      </c>
    </row>
    <row r="22" spans="1:5" s="7" customFormat="1" ht="15.6" customHeight="1" x14ac:dyDescent="0.25">
      <c r="A22" s="51" t="s">
        <v>24</v>
      </c>
      <c r="B22" s="48"/>
      <c r="C22" s="48"/>
      <c r="D22" s="48"/>
      <c r="E22" s="23">
        <v>178247.79</v>
      </c>
    </row>
    <row r="23" spans="1:5" s="7" customFormat="1" ht="14.4" customHeight="1" x14ac:dyDescent="0.25">
      <c r="A23" s="51" t="s">
        <v>23</v>
      </c>
      <c r="B23" s="48"/>
      <c r="C23" s="48"/>
      <c r="D23" s="48"/>
      <c r="E23" s="23">
        <v>12000</v>
      </c>
    </row>
    <row r="24" spans="1:5" s="7" customFormat="1" ht="16.2" customHeight="1" x14ac:dyDescent="0.25">
      <c r="A24" s="51" t="s">
        <v>30</v>
      </c>
      <c r="B24" s="48"/>
      <c r="C24" s="48"/>
      <c r="D24" s="48"/>
      <c r="E24" s="23">
        <v>52336.61</v>
      </c>
    </row>
    <row r="25" spans="1:5" s="7" customFormat="1" ht="16.2" customHeight="1" thickBot="1" x14ac:dyDescent="0.3">
      <c r="A25" s="58" t="s">
        <v>31</v>
      </c>
      <c r="B25" s="59"/>
      <c r="C25" s="59"/>
      <c r="D25" s="59"/>
      <c r="E25" s="46">
        <v>7820</v>
      </c>
    </row>
    <row r="26" spans="1:5" ht="17.25" customHeight="1" thickBot="1" x14ac:dyDescent="0.3">
      <c r="A26" s="49" t="s">
        <v>1</v>
      </c>
      <c r="B26" s="56"/>
      <c r="C26" s="56"/>
      <c r="D26" s="56"/>
      <c r="E26" s="17">
        <f>SUM(E16:E25)</f>
        <v>946915.5</v>
      </c>
    </row>
    <row r="27" spans="1:5" ht="29.25" customHeight="1" x14ac:dyDescent="0.25">
      <c r="B27" s="52" t="s">
        <v>14</v>
      </c>
      <c r="C27" s="52"/>
      <c r="D27" s="53"/>
      <c r="E27" s="53"/>
    </row>
    <row r="28" spans="1:5" ht="6" customHeight="1" thickBot="1" x14ac:dyDescent="0.3"/>
    <row r="29" spans="1:5" ht="15.75" customHeight="1" x14ac:dyDescent="0.25">
      <c r="A29" s="57" t="s">
        <v>25</v>
      </c>
      <c r="B29" s="55"/>
      <c r="C29" s="55"/>
      <c r="D29" s="55"/>
      <c r="E29" s="20">
        <v>45680.93</v>
      </c>
    </row>
    <row r="30" spans="1:5" ht="15.75" customHeight="1" x14ac:dyDescent="0.25">
      <c r="A30" s="51" t="s">
        <v>26</v>
      </c>
      <c r="B30" s="48"/>
      <c r="C30" s="48"/>
      <c r="D30" s="48"/>
      <c r="E30" s="23">
        <v>5106.78</v>
      </c>
    </row>
    <row r="31" spans="1:5" ht="15.75" customHeight="1" x14ac:dyDescent="0.25">
      <c r="A31" s="51" t="s">
        <v>27</v>
      </c>
      <c r="B31" s="48"/>
      <c r="C31" s="48"/>
      <c r="D31" s="48"/>
      <c r="E31" s="23">
        <v>1245.44</v>
      </c>
    </row>
    <row r="32" spans="1:5" ht="15.75" customHeight="1" thickBot="1" x14ac:dyDescent="0.3">
      <c r="A32" s="58" t="s">
        <v>28</v>
      </c>
      <c r="B32" s="59"/>
      <c r="C32" s="59"/>
      <c r="D32" s="59"/>
      <c r="E32" s="32">
        <v>3141.54</v>
      </c>
    </row>
    <row r="33" spans="1:5" ht="15.75" customHeight="1" thickBot="1" x14ac:dyDescent="0.3">
      <c r="A33" s="49" t="s">
        <v>15</v>
      </c>
      <c r="B33" s="50"/>
      <c r="C33" s="50"/>
      <c r="D33" s="50"/>
      <c r="E33" s="33">
        <f>SUM(E29:E32)</f>
        <v>55174.69</v>
      </c>
    </row>
    <row r="34" spans="1:5" ht="17.399999999999999" customHeight="1" x14ac:dyDescent="0.25">
      <c r="B34" s="34" t="s">
        <v>5</v>
      </c>
      <c r="C34" s="5"/>
    </row>
    <row r="35" spans="1:5" ht="3" customHeight="1" thickBot="1" x14ac:dyDescent="0.3"/>
    <row r="36" spans="1:5" ht="13.8" customHeight="1" x14ac:dyDescent="0.25">
      <c r="A36" s="54" t="s">
        <v>35</v>
      </c>
      <c r="B36" s="55"/>
      <c r="C36" s="55"/>
      <c r="D36" s="55"/>
      <c r="E36" s="20">
        <v>2690.8</v>
      </c>
    </row>
    <row r="37" spans="1:5" ht="13.2" customHeight="1" x14ac:dyDescent="0.25">
      <c r="A37" s="47" t="s">
        <v>36</v>
      </c>
      <c r="B37" s="48"/>
      <c r="C37" s="48"/>
      <c r="D37" s="48"/>
      <c r="E37" s="23">
        <v>5573.6</v>
      </c>
    </row>
    <row r="38" spans="1:5" s="7" customFormat="1" ht="13.2" customHeight="1" x14ac:dyDescent="0.25">
      <c r="A38" s="47" t="s">
        <v>37</v>
      </c>
      <c r="B38" s="48"/>
      <c r="C38" s="48"/>
      <c r="D38" s="48"/>
      <c r="E38" s="23">
        <v>3247.4</v>
      </c>
    </row>
    <row r="39" spans="1:5" s="7" customFormat="1" ht="13.2" customHeight="1" x14ac:dyDescent="0.25">
      <c r="A39" s="47" t="s">
        <v>39</v>
      </c>
      <c r="B39" s="48"/>
      <c r="C39" s="48"/>
      <c r="D39" s="48"/>
      <c r="E39" s="23">
        <f>11673.2+9487.8+2018.1</f>
        <v>23179.1</v>
      </c>
    </row>
    <row r="40" spans="1:5" s="7" customFormat="1" ht="13.2" customHeight="1" x14ac:dyDescent="0.25">
      <c r="A40" s="47" t="s">
        <v>40</v>
      </c>
      <c r="B40" s="48"/>
      <c r="C40" s="48"/>
      <c r="D40" s="48"/>
      <c r="E40" s="23">
        <v>7307.7</v>
      </c>
    </row>
    <row r="41" spans="1:5" s="7" customFormat="1" ht="13.2" customHeight="1" x14ac:dyDescent="0.25">
      <c r="A41" s="47" t="s">
        <v>41</v>
      </c>
      <c r="B41" s="48"/>
      <c r="C41" s="48"/>
      <c r="D41" s="48"/>
      <c r="E41" s="23">
        <v>3515.4</v>
      </c>
    </row>
    <row r="42" spans="1:5" s="7" customFormat="1" ht="13.2" customHeight="1" x14ac:dyDescent="0.25">
      <c r="A42" s="47" t="s">
        <v>42</v>
      </c>
      <c r="B42" s="48"/>
      <c r="C42" s="48"/>
      <c r="D42" s="48"/>
      <c r="E42" s="23">
        <v>9228</v>
      </c>
    </row>
    <row r="43" spans="1:5" s="7" customFormat="1" ht="13.2" customHeight="1" x14ac:dyDescent="0.25">
      <c r="A43" s="47" t="s">
        <v>43</v>
      </c>
      <c r="B43" s="48"/>
      <c r="C43" s="48"/>
      <c r="D43" s="48"/>
      <c r="E43" s="23">
        <v>2343.6</v>
      </c>
    </row>
    <row r="44" spans="1:5" s="7" customFormat="1" ht="13.2" customHeight="1" x14ac:dyDescent="0.25">
      <c r="A44" s="47" t="s">
        <v>44</v>
      </c>
      <c r="B44" s="48"/>
      <c r="C44" s="48"/>
      <c r="D44" s="48"/>
      <c r="E44" s="23">
        <f>1667.3+2690.8+2690.8</f>
        <v>7048.9000000000005</v>
      </c>
    </row>
    <row r="45" spans="1:5" s="7" customFormat="1" ht="13.2" customHeight="1" x14ac:dyDescent="0.25">
      <c r="A45" s="47" t="s">
        <v>45</v>
      </c>
      <c r="B45" s="48"/>
      <c r="C45" s="48"/>
      <c r="D45" s="48"/>
      <c r="E45" s="23">
        <v>100949.44</v>
      </c>
    </row>
    <row r="46" spans="1:5" s="7" customFormat="1" ht="13.2" customHeight="1" x14ac:dyDescent="0.25">
      <c r="A46" s="47" t="s">
        <v>46</v>
      </c>
      <c r="B46" s="48"/>
      <c r="C46" s="48"/>
      <c r="D46" s="48"/>
      <c r="E46" s="23">
        <v>164840.09</v>
      </c>
    </row>
    <row r="47" spans="1:5" s="7" customFormat="1" ht="13.2" customHeight="1" x14ac:dyDescent="0.25">
      <c r="A47" s="47" t="s">
        <v>49</v>
      </c>
      <c r="B47" s="48"/>
      <c r="C47" s="48"/>
      <c r="D47" s="48"/>
      <c r="E47" s="23">
        <v>2690.8</v>
      </c>
    </row>
    <row r="48" spans="1:5" s="7" customFormat="1" ht="13.2" customHeight="1" x14ac:dyDescent="0.25">
      <c r="A48" s="47" t="s">
        <v>47</v>
      </c>
      <c r="B48" s="48"/>
      <c r="C48" s="48"/>
      <c r="D48" s="48"/>
      <c r="E48" s="23">
        <v>2716</v>
      </c>
    </row>
    <row r="49" spans="1:5" s="7" customFormat="1" ht="13.2" customHeight="1" x14ac:dyDescent="0.25">
      <c r="A49" s="47" t="s">
        <v>48</v>
      </c>
      <c r="B49" s="48"/>
      <c r="C49" s="48"/>
      <c r="D49" s="48"/>
      <c r="E49" s="23">
        <v>68261.2</v>
      </c>
    </row>
    <row r="50" spans="1:5" s="7" customFormat="1" ht="13.2" customHeight="1" x14ac:dyDescent="0.25">
      <c r="A50" s="47" t="s">
        <v>51</v>
      </c>
      <c r="B50" s="48"/>
      <c r="C50" s="48"/>
      <c r="D50" s="48"/>
      <c r="E50" s="23">
        <v>5920.3</v>
      </c>
    </row>
    <row r="51" spans="1:5" s="7" customFormat="1" ht="13.2" customHeight="1" x14ac:dyDescent="0.25">
      <c r="A51" s="47" t="s">
        <v>52</v>
      </c>
      <c r="B51" s="48"/>
      <c r="C51" s="48"/>
      <c r="D51" s="48"/>
      <c r="E51" s="23">
        <v>7277.4</v>
      </c>
    </row>
    <row r="52" spans="1:5" s="7" customFormat="1" ht="13.2" customHeight="1" x14ac:dyDescent="0.25">
      <c r="A52" s="47" t="s">
        <v>53</v>
      </c>
      <c r="B52" s="48"/>
      <c r="C52" s="48"/>
      <c r="D52" s="48"/>
      <c r="E52" s="23">
        <v>63100</v>
      </c>
    </row>
    <row r="53" spans="1:5" s="7" customFormat="1" ht="13.2" customHeight="1" x14ac:dyDescent="0.25">
      <c r="A53" s="47" t="s">
        <v>54</v>
      </c>
      <c r="B53" s="48"/>
      <c r="C53" s="48"/>
      <c r="D53" s="48"/>
      <c r="E53" s="23">
        <v>2646.4</v>
      </c>
    </row>
    <row r="54" spans="1:5" s="7" customFormat="1" ht="13.2" customHeight="1" x14ac:dyDescent="0.25">
      <c r="A54" s="47" t="s">
        <v>55</v>
      </c>
      <c r="B54" s="48"/>
      <c r="C54" s="48"/>
      <c r="D54" s="48"/>
      <c r="E54" s="23">
        <v>48989.81</v>
      </c>
    </row>
    <row r="55" spans="1:5" s="7" customFormat="1" ht="13.2" customHeight="1" x14ac:dyDescent="0.25">
      <c r="A55" s="47" t="s">
        <v>56</v>
      </c>
      <c r="B55" s="48"/>
      <c r="C55" s="48"/>
      <c r="D55" s="48"/>
      <c r="E55" s="23">
        <f>1174.8+1761.1</f>
        <v>2935.8999999999996</v>
      </c>
    </row>
    <row r="56" spans="1:5" s="7" customFormat="1" ht="13.2" customHeight="1" x14ac:dyDescent="0.25">
      <c r="A56" s="47" t="s">
        <v>57</v>
      </c>
      <c r="B56" s="48"/>
      <c r="C56" s="48"/>
      <c r="D56" s="48"/>
      <c r="E56" s="23">
        <v>1909.8</v>
      </c>
    </row>
    <row r="57" spans="1:5" s="7" customFormat="1" ht="13.2" customHeight="1" x14ac:dyDescent="0.25">
      <c r="A57" s="47" t="s">
        <v>58</v>
      </c>
      <c r="B57" s="48"/>
      <c r="C57" s="48"/>
      <c r="D57" s="48"/>
      <c r="E57" s="23">
        <v>3548.4</v>
      </c>
    </row>
    <row r="58" spans="1:5" s="7" customFormat="1" ht="13.2" customHeight="1" x14ac:dyDescent="0.25">
      <c r="A58" s="47" t="s">
        <v>62</v>
      </c>
      <c r="B58" s="48"/>
      <c r="C58" s="48"/>
      <c r="D58" s="48"/>
      <c r="E58" s="23">
        <v>1982.6</v>
      </c>
    </row>
    <row r="59" spans="1:5" s="7" customFormat="1" ht="13.2" customHeight="1" x14ac:dyDescent="0.25">
      <c r="A59" s="47" t="s">
        <v>63</v>
      </c>
      <c r="B59" s="48"/>
      <c r="C59" s="48"/>
      <c r="D59" s="48"/>
      <c r="E59" s="23">
        <v>3561.8</v>
      </c>
    </row>
    <row r="60" spans="1:5" s="7" customFormat="1" ht="13.2" customHeight="1" x14ac:dyDescent="0.25">
      <c r="A60" s="47" t="s">
        <v>64</v>
      </c>
      <c r="B60" s="48"/>
      <c r="C60" s="48"/>
      <c r="D60" s="48"/>
      <c r="E60" s="23">
        <v>11480.4</v>
      </c>
    </row>
    <row r="61" spans="1:5" s="7" customFormat="1" ht="13.2" customHeight="1" x14ac:dyDescent="0.25">
      <c r="A61" s="47" t="s">
        <v>65</v>
      </c>
      <c r="B61" s="48"/>
      <c r="C61" s="48"/>
      <c r="D61" s="48"/>
      <c r="E61" s="23">
        <v>20865</v>
      </c>
    </row>
    <row r="62" spans="1:5" s="7" customFormat="1" ht="13.2" customHeight="1" thickBot="1" x14ac:dyDescent="0.3">
      <c r="A62" s="47" t="s">
        <v>66</v>
      </c>
      <c r="B62" s="48"/>
      <c r="C62" s="48"/>
      <c r="D62" s="48"/>
      <c r="E62" s="23">
        <f>1669.5+145</f>
        <v>1814.5</v>
      </c>
    </row>
    <row r="63" spans="1:5" s="7" customFormat="1" ht="13.2" hidden="1" customHeight="1" x14ac:dyDescent="0.25">
      <c r="A63" s="47"/>
      <c r="B63" s="48"/>
      <c r="C63" s="48"/>
      <c r="D63" s="48"/>
      <c r="E63" s="23"/>
    </row>
    <row r="64" spans="1:5" s="7" customFormat="1" ht="13.2" hidden="1" customHeight="1" x14ac:dyDescent="0.25">
      <c r="A64" s="47"/>
      <c r="B64" s="48"/>
      <c r="C64" s="48"/>
      <c r="D64" s="48"/>
      <c r="E64" s="23"/>
    </row>
    <row r="65" spans="1:5" s="7" customFormat="1" ht="13.2" hidden="1" customHeight="1" x14ac:dyDescent="0.25">
      <c r="A65" s="47"/>
      <c r="B65" s="48"/>
      <c r="C65" s="48"/>
      <c r="D65" s="48"/>
      <c r="E65" s="23"/>
    </row>
    <row r="66" spans="1:5" ht="15.75" hidden="1" customHeight="1" thickBot="1" x14ac:dyDescent="0.3">
      <c r="A66" s="67"/>
      <c r="B66" s="48"/>
      <c r="C66" s="48"/>
      <c r="D66" s="48"/>
      <c r="E66" s="23"/>
    </row>
    <row r="67" spans="1:5" ht="15" customHeight="1" thickBot="1" x14ac:dyDescent="0.3">
      <c r="A67" s="49" t="s">
        <v>3</v>
      </c>
      <c r="B67" s="50"/>
      <c r="C67" s="50"/>
      <c r="D67" s="50"/>
      <c r="E67" s="17">
        <f>SUM(E36:E66)</f>
        <v>579624.3400000002</v>
      </c>
    </row>
    <row r="68" spans="1:5" ht="3.75" customHeight="1" x14ac:dyDescent="0.25"/>
    <row r="69" spans="1:5" ht="16.5" customHeight="1" x14ac:dyDescent="0.25">
      <c r="B69" s="34" t="s">
        <v>6</v>
      </c>
      <c r="C69" s="5"/>
      <c r="D69" s="6"/>
      <c r="E69" s="35">
        <f>E26+E33+E67</f>
        <v>1581714.5300000003</v>
      </c>
    </row>
    <row r="70" spans="1:5" ht="15.6" x14ac:dyDescent="0.25">
      <c r="B70" s="34" t="s">
        <v>38</v>
      </c>
      <c r="C70" s="5"/>
      <c r="D70" s="6"/>
      <c r="E70" s="37">
        <f>D7-E69</f>
        <v>-148657.7200000002</v>
      </c>
    </row>
    <row r="71" spans="1:5" ht="15" customHeight="1" x14ac:dyDescent="0.25">
      <c r="B71" s="34" t="s">
        <v>61</v>
      </c>
      <c r="C71" s="5"/>
      <c r="D71" s="6"/>
      <c r="E71" s="38">
        <f>E4+E70</f>
        <v>-1197726.8100000003</v>
      </c>
    </row>
  </sheetData>
  <mergeCells count="53">
    <mergeCell ref="A66:D66"/>
    <mergeCell ref="A65:D65"/>
    <mergeCell ref="A17:D17"/>
    <mergeCell ref="A42:D42"/>
    <mergeCell ref="A62:D62"/>
    <mergeCell ref="A45:D45"/>
    <mergeCell ref="A24:D24"/>
    <mergeCell ref="A25:D25"/>
    <mergeCell ref="A64:D64"/>
    <mergeCell ref="A49:D49"/>
    <mergeCell ref="A59:D59"/>
    <mergeCell ref="A60:D60"/>
    <mergeCell ref="A61:D61"/>
    <mergeCell ref="A58:D58"/>
    <mergeCell ref="A63:D63"/>
    <mergeCell ref="A51:D51"/>
    <mergeCell ref="A3:D3"/>
    <mergeCell ref="A52:D52"/>
    <mergeCell ref="A16:D16"/>
    <mergeCell ref="A18:D18"/>
    <mergeCell ref="A19:D19"/>
    <mergeCell ref="A44:D44"/>
    <mergeCell ref="A38:D38"/>
    <mergeCell ref="A39:D39"/>
    <mergeCell ref="A23:D23"/>
    <mergeCell ref="A37:D37"/>
    <mergeCell ref="A21:D21"/>
    <mergeCell ref="B4:D4"/>
    <mergeCell ref="B14:D14"/>
    <mergeCell ref="A8:E8"/>
    <mergeCell ref="A22:D22"/>
    <mergeCell ref="A47:D47"/>
    <mergeCell ref="A67:D67"/>
    <mergeCell ref="A20:D20"/>
    <mergeCell ref="B27:E27"/>
    <mergeCell ref="A33:D33"/>
    <mergeCell ref="A36:D36"/>
    <mergeCell ref="A26:D26"/>
    <mergeCell ref="A29:D29"/>
    <mergeCell ref="A30:D30"/>
    <mergeCell ref="A31:D31"/>
    <mergeCell ref="A46:D46"/>
    <mergeCell ref="A48:D48"/>
    <mergeCell ref="A41:D41"/>
    <mergeCell ref="A50:D50"/>
    <mergeCell ref="A32:D32"/>
    <mergeCell ref="A43:D43"/>
    <mergeCell ref="A40:D40"/>
    <mergeCell ref="A53:D53"/>
    <mergeCell ref="A54:D54"/>
    <mergeCell ref="A55:D55"/>
    <mergeCell ref="A56:D56"/>
    <mergeCell ref="A57:D5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2026-02-16T04:44:32Z</cp:lastPrinted>
  <dcterms:created xsi:type="dcterms:W3CDTF">2012-01-24T09:54:37Z</dcterms:created>
  <dcterms:modified xsi:type="dcterms:W3CDTF">2026-02-16T04:45:17Z</dcterms:modified>
</cp:coreProperties>
</file>