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51" i="1" l="1"/>
  <c r="E7" i="1" l="1"/>
  <c r="E9" i="1" s="1"/>
  <c r="E12" i="1"/>
  <c r="E13" i="1"/>
  <c r="E14" i="1"/>
  <c r="E11" i="1"/>
  <c r="D15" i="1"/>
  <c r="C15" i="1"/>
  <c r="B15" i="1"/>
  <c r="E97" i="1"/>
  <c r="E36" i="1"/>
  <c r="E30" i="1"/>
  <c r="E98" i="1" l="1"/>
  <c r="E99" i="1" s="1"/>
  <c r="E100" i="1" s="1"/>
  <c r="E15" i="1"/>
</calcChain>
</file>

<file path=xl/sharedStrings.xml><?xml version="1.0" encoding="utf-8"?>
<sst xmlns="http://schemas.openxmlformats.org/spreadsheetml/2006/main" count="68" uniqueCount="68">
  <si>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</si>
  <si>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</si>
  <si>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</si>
  <si>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</si>
  <si>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</si>
  <si>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</si>
  <si>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</si>
  <si>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</si>
  <si>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</si>
  <si>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</si>
  <si>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</si>
  <si>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</si>
  <si>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</si>
  <si>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</si>
  <si>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</si>
  <si>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</si>
  <si>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ПУГАЧЕВА,  2/1</t>
  </si>
  <si>
    <t>в том числе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</si>
  <si>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</si>
  <si>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</si>
  <si>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</si>
  <si>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</si>
  <si>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>Комплексное обслуживание лифтов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</si>
  <si>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</si>
  <si>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</si>
  <si>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</si>
  <si>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</si>
  <si>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</si>
  <si>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</si>
  <si>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Периодическое техническое освидетельствование  лифтов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</si>
  <si>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</si>
  <si>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</si>
  <si>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</si>
  <si>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</si>
  <si>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</si>
  <si>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</si>
  <si>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Год постройки-1993, панельный, оборудован стационарными эл/плитами, количество этажей-9, количество подъездов-2, количество лифтов-2, количество квартир-72, общая площадь дома-3933, кол-во зарегистрированных-171</t>
  </si>
  <si>
    <t xml:space="preserve">Корректировка задолженности </t>
  </si>
  <si>
    <t>Страхование лифтов  /февраль 2025г</t>
  </si>
  <si>
    <t>Ремонт подъездного освещения 2п  /март 2025г</t>
  </si>
  <si>
    <t>Тариф на тех/содерж-29,50, СОИ-факт</t>
  </si>
  <si>
    <t>Ревизия эл.щита кв.13  /июнь 2025г</t>
  </si>
  <si>
    <t>Установка автом.выключ до учета кв.55  /июнь 2025г</t>
  </si>
  <si>
    <t>Опиловка деревьев  /июнь 2025г</t>
  </si>
  <si>
    <t>Ремонт ВРУ  /май 2025г</t>
  </si>
  <si>
    <t>Установка замка на мусорные камеры  /июль 2025г</t>
  </si>
  <si>
    <t>Ремонт уличного освещения 1п   /июль 2025г</t>
  </si>
  <si>
    <t>Замена стояков системы отопления кв 56   /июль 2025г</t>
  </si>
  <si>
    <t>Ремонт кровли над кв.33 парапет 2п  /июль 205г</t>
  </si>
  <si>
    <t>Регулировка окон 1п  /июль 2025г</t>
  </si>
  <si>
    <t>Ремонт межпанельных швов кв.9, 29  /август 2025г</t>
  </si>
  <si>
    <t>Замена участка канализации кв.39  /август 2025г</t>
  </si>
  <si>
    <t>Установка автом.выключ до учета кв.9, 58  /август 2025г</t>
  </si>
  <si>
    <t>Услуга по выкату и перемещению контейнеров с отходами</t>
  </si>
  <si>
    <t>за    2025 год</t>
  </si>
  <si>
    <t>Задолженность на 01.01.2026г.</t>
  </si>
  <si>
    <t>Откорректированная задолженность на 01.01.2026г.</t>
  </si>
  <si>
    <t xml:space="preserve">8. Средства на счете дома на 01.01.2026г.    </t>
  </si>
  <si>
    <t>Монтаж затишных экранов от падения птиц в вент шахту кв.3  /ноябрь 2025г</t>
  </si>
  <si>
    <t>Утепление межпанельных швов кв.29  /декабрь 2025г</t>
  </si>
  <si>
    <t>Закрашивание вандальных надписей  /октябрь 2025г</t>
  </si>
  <si>
    <t>Ремонт подъездного освещения 2п  /октябрь 2025г</t>
  </si>
  <si>
    <t>Ремонт подъездного освещения  /ноябрь 2025г</t>
  </si>
  <si>
    <t>Замена участка стояка ХВС кв.9  /ноябрь 2025г</t>
  </si>
  <si>
    <t>Замена канализации кв.48  /декабрь 2025г</t>
  </si>
  <si>
    <t>Ремонт мусорного бака 2п  /декабрь 2025г</t>
  </si>
  <si>
    <t>Установка тамбурных дверей 1, 2п    /октябрь 2025г</t>
  </si>
  <si>
    <t>Техническое заключение на кровлю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</si>
</sst>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7" fillId="0" borderId="9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8" fillId="0" borderId="19" xfId="0" applyFont="1" applyBorder="1" applyAlignment="1">
      <alignment vertical="top"/>
    </xf>
    <xf numFmtId="0" fontId="9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4" fillId="0" borderId="11" xfId="0" applyFont="1" applyBorder="1" applyAlignment="1">
      <alignment horizontal="right"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8" xfId="0" applyFont="1" applyBorder="1" applyAlignment="1">
      <alignment vertical="top" wrapText="1"/>
    </xf>
    <xf numFmtId="0" fontId="6" fillId="0" borderId="0" xfId="0" applyFont="1" applyAlignment="1"/>
    <xf numFmtId="0" fontId="12" fillId="0" borderId="8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4" fontId="4" fillId="0" borderId="8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6" fillId="0" borderId="2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0" fontId="1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vertical="top"/>
    </xf>
    <xf numFmtId="4" fontId="4" fillId="0" borderId="20" xfId="0" applyNumberFormat="1" applyFont="1" applyBorder="1" applyAlignment="1">
      <alignment vertical="top"/>
    </xf>
    <xf numFmtId="4" fontId="4" fillId="0" borderId="21" xfId="0" applyNumberFormat="1" applyFont="1" applyBorder="1" applyAlignment="1">
      <alignment vertical="top"/>
    </xf>
    <xf numFmtId="4" fontId="4" fillId="0" borderId="18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4" fillId="0" borderId="28" xfId="0" applyNumberFormat="1" applyFont="1" applyBorder="1" applyAlignment="1">
      <alignment vertical="top"/>
    </xf>
    <xf numFmtId="0" fontId="0" fillId="0" borderId="2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" xfId="0" applyBorder="1" applyAlignment="1">
      <alignment vertical="top"/>
    </xf>
    <xf numFmtId="0" fontId="6" fillId="0" borderId="32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2" xfId="0" applyBorder="1" applyAlignment="1">
      <alignment vertical="top"/>
    </xf>
    <xf numFmtId="0" fontId="4" fillId="0" borderId="11" xfId="0" applyFont="1" applyBorder="1" applyAlignment="1">
      <alignment horizontal="left" vertical="top"/>
    </xf>
    <xf numFmtId="0" fontId="11" fillId="0" borderId="0" xfId="0" applyFont="1" applyAlignment="1">
      <alignment vertical="top" wrapText="1"/>
    </xf>
    <xf numFmtId="0" fontId="11" fillId="0" borderId="29" xfId="0" applyFont="1" applyBorder="1" applyAlignment="1">
      <alignment vertical="top" wrapText="1"/>
    </xf>
    <xf numFmtId="4" fontId="4" fillId="0" borderId="33" xfId="0" applyNumberFormat="1" applyFont="1" applyBorder="1" applyAlignment="1">
      <alignment horizontal="right" vertical="top"/>
    </xf>
    <xf numFmtId="4" fontId="4" fillId="0" borderId="32" xfId="0" applyNumberFormat="1" applyFont="1" applyBorder="1" applyAlignment="1">
      <alignment horizontal="right" vertical="top"/>
    </xf>
    <xf numFmtId="4" fontId="4" fillId="0" borderId="34" xfId="0" applyNumberFormat="1" applyFont="1" applyBorder="1" applyAlignment="1">
      <alignment horizontal="right" vertical="top"/>
    </xf>
    <xf numFmtId="0" fontId="6" fillId="0" borderId="0" xfId="0" applyFont="1" applyAlignment="1">
      <alignment vertical="top"/>
    </xf>
    <xf numFmtId="0" fontId="6" fillId="0" borderId="21" xfId="0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30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0" fillId="0" borderId="20" xfId="0" applyBorder="1" applyAlignment="1">
      <alignment vertical="top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26" xfId="0" applyBorder="1" applyAlignment="1">
      <alignment vertical="top" wrapText="1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topLeftCell="A52" zoomScaleNormal="100" workbookViewId="0">
      <selection activeCell="A62" sqref="A62:XFD96"/>
    </sheetView>
  </sheetViews>
  <sheetFormatPr defaultRowHeight="13.2" x14ac:dyDescent="0.25"/>
  <cols>
    <col min="1" max="1" width="15.109375" customWidth="1"/>
    <col min="2" max="2" width="23.6640625" customWidth="1"/>
    <col min="3" max="3" width="20.6640625" customWidth="1"/>
    <col min="4" max="4" width="25.44140625" customWidth="1"/>
    <col min="5" max="5" width="23.44140625" customWidth="1"/>
  </cols>
  <sheetData>
    <row r="1" spans="1:11" ht="17.399999999999999" x14ac:dyDescent="0.3">
      <c r="B1" s="44" t="s">
        <v>16</v>
      </c>
      <c r="C1" s="14"/>
      <c r="D1" s="9"/>
      <c r="E1" s="9"/>
      <c r="F1" s="9"/>
      <c r="G1" s="9"/>
      <c r="H1" s="9"/>
      <c r="I1" s="9"/>
      <c r="J1" s="9"/>
      <c r="K1" s="9"/>
    </row>
    <row r="2" spans="1:11" ht="18" thickBot="1" x14ac:dyDescent="0.35">
      <c r="B2" s="43" t="s">
        <v>54</v>
      </c>
      <c r="C2" s="15"/>
      <c r="D2" s="10"/>
      <c r="E2" s="10"/>
      <c r="F2" s="10"/>
      <c r="G2" s="10"/>
      <c r="H2" s="10"/>
      <c r="I2" s="10"/>
      <c r="J2" s="10"/>
      <c r="K2" s="10"/>
    </row>
    <row r="3" spans="1:11" ht="33" customHeight="1" thickBot="1" x14ac:dyDescent="0.35">
      <c r="A3" s="62" t="s">
        <v>36</v>
      </c>
      <c r="B3" s="62"/>
      <c r="C3" s="62"/>
      <c r="D3" s="63"/>
      <c r="E3" s="16" t="s">
        <v>40</v>
      </c>
      <c r="F3" s="6"/>
      <c r="G3" s="6"/>
      <c r="H3" s="6"/>
      <c r="I3" s="6"/>
      <c r="J3" s="6"/>
      <c r="K3" s="6"/>
    </row>
    <row r="4" spans="1:11" ht="13.8" x14ac:dyDescent="0.25">
      <c r="B4" s="67" t="s">
        <v>32</v>
      </c>
      <c r="C4" s="67"/>
      <c r="D4" s="67"/>
      <c r="E4" s="45">
        <v>-87180.39</v>
      </c>
    </row>
    <row r="5" spans="1:11" ht="16.2" thickBot="1" x14ac:dyDescent="0.35">
      <c r="B5" s="68" t="s">
        <v>33</v>
      </c>
      <c r="C5" s="68"/>
      <c r="D5" s="68"/>
      <c r="E5" s="17"/>
      <c r="F5" s="11"/>
      <c r="G5" s="11"/>
      <c r="H5" s="11"/>
      <c r="I5" s="11"/>
      <c r="J5" s="11"/>
      <c r="K5" s="11"/>
    </row>
    <row r="6" spans="1:11" ht="21" thickBot="1" x14ac:dyDescent="0.35">
      <c r="B6" s="18" t="s">
        <v>34</v>
      </c>
      <c r="C6" s="19" t="s">
        <v>7</v>
      </c>
      <c r="D6" s="19" t="s">
        <v>8</v>
      </c>
      <c r="E6" s="20" t="s">
        <v>55</v>
      </c>
      <c r="F6" s="13"/>
      <c r="G6" s="13"/>
      <c r="H6" s="13"/>
      <c r="I6" s="13"/>
      <c r="J6" s="13"/>
      <c r="K6" s="13"/>
    </row>
    <row r="7" spans="1:11" ht="16.2" thickBot="1" x14ac:dyDescent="0.35">
      <c r="B7" s="21">
        <v>-231988.2</v>
      </c>
      <c r="C7" s="22">
        <v>1765924.7</v>
      </c>
      <c r="D7" s="22">
        <v>1686282.64</v>
      </c>
      <c r="E7" s="23">
        <f>D7-C7+B7</f>
        <v>-311630.26000000007</v>
      </c>
      <c r="F7" s="13"/>
      <c r="G7" s="13"/>
      <c r="H7" s="13"/>
      <c r="I7" s="13"/>
      <c r="J7" s="13"/>
      <c r="K7" s="13"/>
    </row>
    <row r="8" spans="1:11" ht="16.2" thickBot="1" x14ac:dyDescent="0.35">
      <c r="B8" s="64" t="s">
        <v>37</v>
      </c>
      <c r="C8" s="65"/>
      <c r="D8" s="66"/>
      <c r="E8" s="50">
        <v>15261.14</v>
      </c>
      <c r="F8" s="13"/>
      <c r="G8" s="13"/>
      <c r="H8" s="13"/>
      <c r="I8" s="13"/>
      <c r="J8" s="13"/>
      <c r="K8" s="13"/>
    </row>
    <row r="9" spans="1:11" ht="16.2" thickBot="1" x14ac:dyDescent="0.35">
      <c r="B9" s="64" t="s">
        <v>56</v>
      </c>
      <c r="C9" s="65"/>
      <c r="D9" s="66"/>
      <c r="E9" s="50">
        <f>E7+E8</f>
        <v>-296369.12000000005</v>
      </c>
      <c r="F9" s="13"/>
      <c r="G9" s="13"/>
      <c r="H9" s="13"/>
      <c r="I9" s="13"/>
      <c r="J9" s="13"/>
      <c r="K9" s="13"/>
    </row>
    <row r="10" spans="1:11" s="5" customFormat="1" ht="10.199999999999999" customHeight="1" thickBot="1" x14ac:dyDescent="0.3">
      <c r="A10" s="69" t="s">
        <v>17</v>
      </c>
      <c r="B10" s="70"/>
      <c r="C10" s="70"/>
      <c r="D10" s="70"/>
      <c r="E10" s="71"/>
    </row>
    <row r="11" spans="1:11" ht="14.4" customHeight="1" x14ac:dyDescent="0.25">
      <c r="A11" s="1" t="s">
        <v>9</v>
      </c>
      <c r="B11" s="24">
        <v>11190.15</v>
      </c>
      <c r="C11" s="24">
        <v>0</v>
      </c>
      <c r="D11" s="25">
        <v>135.35</v>
      </c>
      <c r="E11" s="35">
        <f>D11-C11+B11</f>
        <v>11325.5</v>
      </c>
    </row>
    <row r="12" spans="1:11" ht="13.8" customHeight="1" x14ac:dyDescent="0.25">
      <c r="A12" s="2" t="s">
        <v>10</v>
      </c>
      <c r="B12" s="27">
        <v>-742.98</v>
      </c>
      <c r="C12" s="27">
        <v>4967.3999999999996</v>
      </c>
      <c r="D12" s="28">
        <v>4651.93</v>
      </c>
      <c r="E12" s="29">
        <f t="shared" ref="E12:E14" si="0">D12-C12+B12</f>
        <v>-1058.4499999999994</v>
      </c>
    </row>
    <row r="13" spans="1:11" ht="13.8" customHeight="1" x14ac:dyDescent="0.25">
      <c r="A13" s="2" t="s">
        <v>12</v>
      </c>
      <c r="B13" s="27">
        <v>-7264.55</v>
      </c>
      <c r="C13" s="27">
        <v>58420.639999999999</v>
      </c>
      <c r="D13" s="28">
        <v>55021.32</v>
      </c>
      <c r="E13" s="29">
        <f t="shared" si="0"/>
        <v>-10663.869999999999</v>
      </c>
    </row>
    <row r="14" spans="1:11" ht="13.8" customHeight="1" thickBot="1" x14ac:dyDescent="0.3">
      <c r="A14" s="3" t="s">
        <v>15</v>
      </c>
      <c r="B14" s="30">
        <v>1773.84</v>
      </c>
      <c r="C14" s="30">
        <v>4545.8999999999996</v>
      </c>
      <c r="D14" s="31">
        <v>1790.65</v>
      </c>
      <c r="E14" s="32">
        <f t="shared" si="0"/>
        <v>-981.40999999999963</v>
      </c>
    </row>
    <row r="15" spans="1:11" ht="15.6" customHeight="1" thickBot="1" x14ac:dyDescent="0.3">
      <c r="A15" s="4" t="s">
        <v>11</v>
      </c>
      <c r="B15" s="46">
        <f>SUM(B11:B14)</f>
        <v>4956.46</v>
      </c>
      <c r="C15" s="46">
        <f>SUM(C11:C14)</f>
        <v>67933.94</v>
      </c>
      <c r="D15" s="47">
        <f>SUM(D11:D14)</f>
        <v>61599.25</v>
      </c>
      <c r="E15" s="48">
        <f>SUM(E11:E14)</f>
        <v>-1378.2299999999975</v>
      </c>
    </row>
    <row r="16" spans="1:11" ht="15" customHeight="1" x14ac:dyDescent="0.25">
      <c r="A16" s="12"/>
      <c r="B16" s="61" t="s">
        <v>4</v>
      </c>
      <c r="C16" s="61"/>
      <c r="D16" s="61"/>
      <c r="E16" s="33">
        <f>D7-C7+B7+153751.13</f>
        <v>-157879.13000000006</v>
      </c>
    </row>
    <row r="17" spans="1:5" ht="16.2" thickBot="1" x14ac:dyDescent="0.3">
      <c r="B17" s="34" t="s">
        <v>2</v>
      </c>
      <c r="C17" s="7"/>
    </row>
    <row r="18" spans="1:5" ht="14.4" customHeight="1" x14ac:dyDescent="0.25">
      <c r="A18" s="59" t="s">
        <v>18</v>
      </c>
      <c r="B18" s="60"/>
      <c r="C18" s="60"/>
      <c r="D18" s="60"/>
      <c r="E18" s="26">
        <v>28317.599999999999</v>
      </c>
    </row>
    <row r="19" spans="1:5" ht="14.4" customHeight="1" x14ac:dyDescent="0.25">
      <c r="A19" s="54" t="s">
        <v>19</v>
      </c>
      <c r="B19" s="55"/>
      <c r="C19" s="55"/>
      <c r="D19" s="55"/>
      <c r="E19" s="29">
        <v>9321.2099999999991</v>
      </c>
    </row>
    <row r="20" spans="1:5" ht="14.4" customHeight="1" x14ac:dyDescent="0.25">
      <c r="A20" s="54" t="s">
        <v>20</v>
      </c>
      <c r="B20" s="55"/>
      <c r="C20" s="55"/>
      <c r="D20" s="55"/>
      <c r="E20" s="29">
        <v>38099.06</v>
      </c>
    </row>
    <row r="21" spans="1:5" ht="14.4" customHeight="1" x14ac:dyDescent="0.25">
      <c r="A21" s="54" t="s">
        <v>0</v>
      </c>
      <c r="B21" s="55"/>
      <c r="C21" s="55"/>
      <c r="D21" s="55"/>
      <c r="E21" s="29">
        <v>41975.48</v>
      </c>
    </row>
    <row r="22" spans="1:5" ht="14.4" customHeight="1" x14ac:dyDescent="0.25">
      <c r="A22" s="54" t="s">
        <v>21</v>
      </c>
      <c r="B22" s="55"/>
      <c r="C22" s="55"/>
      <c r="D22" s="55"/>
      <c r="E22" s="29">
        <v>509716.8</v>
      </c>
    </row>
    <row r="23" spans="1:5" ht="14.4" customHeight="1" x14ac:dyDescent="0.25">
      <c r="A23" s="54" t="s">
        <v>22</v>
      </c>
      <c r="B23" s="55"/>
      <c r="C23" s="55"/>
      <c r="D23" s="55"/>
      <c r="E23" s="29">
        <v>201290.73</v>
      </c>
    </row>
    <row r="24" spans="1:5" ht="14.4" customHeight="1" x14ac:dyDescent="0.25">
      <c r="A24" s="54" t="s">
        <v>29</v>
      </c>
      <c r="B24" s="55"/>
      <c r="C24" s="55"/>
      <c r="D24" s="55"/>
      <c r="E24" s="29">
        <v>7800</v>
      </c>
    </row>
    <row r="25" spans="1:5" ht="14.4" customHeight="1" x14ac:dyDescent="0.25">
      <c r="A25" s="54" t="s">
        <v>53</v>
      </c>
      <c r="B25" s="55"/>
      <c r="C25" s="55"/>
      <c r="D25" s="55"/>
      <c r="E25" s="29">
        <v>25200</v>
      </c>
    </row>
    <row r="26" spans="1:5" ht="14.4" customHeight="1" x14ac:dyDescent="0.25">
      <c r="A26" s="54" t="s">
        <v>23</v>
      </c>
      <c r="B26" s="55"/>
      <c r="C26" s="55"/>
      <c r="D26" s="55"/>
      <c r="E26" s="29">
        <v>251386.08</v>
      </c>
    </row>
    <row r="27" spans="1:5" ht="14.4" customHeight="1" x14ac:dyDescent="0.25">
      <c r="A27" s="54" t="s">
        <v>30</v>
      </c>
      <c r="B27" s="55"/>
      <c r="C27" s="55"/>
      <c r="D27" s="55"/>
      <c r="E27" s="29">
        <v>89804.84</v>
      </c>
    </row>
    <row r="28" spans="1:5" ht="15.75" customHeight="1" x14ac:dyDescent="0.25">
      <c r="A28" s="54" t="s">
        <v>31</v>
      </c>
      <c r="B28" s="55"/>
      <c r="C28" s="55"/>
      <c r="D28" s="55"/>
      <c r="E28" s="49">
        <v>13419</v>
      </c>
    </row>
    <row r="29" spans="1:5" ht="14.4" customHeight="1" thickBot="1" x14ac:dyDescent="0.3">
      <c r="A29" s="54" t="s">
        <v>24</v>
      </c>
      <c r="B29" s="55"/>
      <c r="C29" s="55"/>
      <c r="D29" s="55"/>
      <c r="E29" s="29">
        <v>12000</v>
      </c>
    </row>
    <row r="30" spans="1:5" ht="17.25" customHeight="1" thickBot="1" x14ac:dyDescent="0.3">
      <c r="A30" s="57" t="s">
        <v>1</v>
      </c>
      <c r="B30" s="58"/>
      <c r="C30" s="58"/>
      <c r="D30" s="58"/>
      <c r="E30" s="36">
        <f>SUM(E18:E29)</f>
        <v>1228330.8</v>
      </c>
    </row>
    <row r="31" spans="1:5" s="8" customFormat="1" ht="31.2" customHeight="1" thickBot="1" x14ac:dyDescent="0.3">
      <c r="B31" s="74" t="s">
        <v>13</v>
      </c>
      <c r="C31" s="74"/>
      <c r="D31" s="75"/>
      <c r="E31" s="75"/>
    </row>
    <row r="32" spans="1:5" ht="15" customHeight="1" x14ac:dyDescent="0.25">
      <c r="A32" s="59" t="s">
        <v>25</v>
      </c>
      <c r="B32" s="60"/>
      <c r="C32" s="60"/>
      <c r="D32" s="60"/>
      <c r="E32" s="26">
        <v>0</v>
      </c>
    </row>
    <row r="33" spans="1:5" ht="13.8" customHeight="1" x14ac:dyDescent="0.25">
      <c r="A33" s="54" t="s">
        <v>26</v>
      </c>
      <c r="B33" s="55"/>
      <c r="C33" s="55"/>
      <c r="D33" s="55"/>
      <c r="E33" s="29">
        <v>7452.42</v>
      </c>
    </row>
    <row r="34" spans="1:5" ht="15.75" customHeight="1" x14ac:dyDescent="0.25">
      <c r="A34" s="54" t="s">
        <v>27</v>
      </c>
      <c r="B34" s="55"/>
      <c r="C34" s="55"/>
      <c r="D34" s="55"/>
      <c r="E34" s="29">
        <v>62488.59</v>
      </c>
    </row>
    <row r="35" spans="1:5" ht="15.75" customHeight="1" thickBot="1" x14ac:dyDescent="0.3">
      <c r="A35" s="76" t="s">
        <v>28</v>
      </c>
      <c r="B35" s="77"/>
      <c r="C35" s="77"/>
      <c r="D35" s="77"/>
      <c r="E35" s="37">
        <v>4584.6000000000004</v>
      </c>
    </row>
    <row r="36" spans="1:5" ht="15.75" customHeight="1" thickBot="1" x14ac:dyDescent="0.3">
      <c r="A36" s="72" t="s">
        <v>14</v>
      </c>
      <c r="B36" s="73"/>
      <c r="C36" s="73"/>
      <c r="D36" s="73"/>
      <c r="E36" s="38">
        <f>SUM(E32:E35)</f>
        <v>74525.61</v>
      </c>
    </row>
    <row r="37" spans="1:5" s="8" customFormat="1" ht="17.399999999999999" customHeight="1" thickBot="1" x14ac:dyDescent="0.3">
      <c r="B37" s="56" t="s">
        <v>5</v>
      </c>
      <c r="C37" s="56"/>
      <c r="D37" s="56"/>
    </row>
    <row r="38" spans="1:5" ht="14.4" customHeight="1" x14ac:dyDescent="0.25">
      <c r="A38" s="78" t="s">
        <v>38</v>
      </c>
      <c r="B38" s="79"/>
      <c r="C38" s="79"/>
      <c r="D38" s="79"/>
      <c r="E38" s="35">
        <v>850</v>
      </c>
    </row>
    <row r="39" spans="1:5" ht="13.8" customHeight="1" x14ac:dyDescent="0.25">
      <c r="A39" s="51" t="s">
        <v>39</v>
      </c>
      <c r="B39" s="52"/>
      <c r="C39" s="52"/>
      <c r="D39" s="53"/>
      <c r="E39" s="29">
        <v>210</v>
      </c>
    </row>
    <row r="40" spans="1:5" ht="13.8" customHeight="1" x14ac:dyDescent="0.25">
      <c r="A40" s="51" t="s">
        <v>44</v>
      </c>
      <c r="B40" s="52"/>
      <c r="C40" s="52"/>
      <c r="D40" s="53"/>
      <c r="E40" s="29">
        <v>2814.1</v>
      </c>
    </row>
    <row r="41" spans="1:5" ht="13.8" customHeight="1" x14ac:dyDescent="0.25">
      <c r="A41" s="51" t="s">
        <v>41</v>
      </c>
      <c r="B41" s="52"/>
      <c r="C41" s="52"/>
      <c r="D41" s="53"/>
      <c r="E41" s="29">
        <v>1373.8</v>
      </c>
    </row>
    <row r="42" spans="1:5" ht="13.8" customHeight="1" x14ac:dyDescent="0.25">
      <c r="A42" s="51" t="s">
        <v>42</v>
      </c>
      <c r="B42" s="52"/>
      <c r="C42" s="52"/>
      <c r="D42" s="53"/>
      <c r="E42" s="29">
        <v>1508.4</v>
      </c>
    </row>
    <row r="43" spans="1:5" ht="13.8" customHeight="1" x14ac:dyDescent="0.25">
      <c r="A43" s="51" t="s">
        <v>43</v>
      </c>
      <c r="B43" s="52"/>
      <c r="C43" s="52"/>
      <c r="D43" s="53"/>
      <c r="E43" s="29">
        <v>1000</v>
      </c>
    </row>
    <row r="44" spans="1:5" ht="13.8" customHeight="1" x14ac:dyDescent="0.25">
      <c r="A44" s="51" t="s">
        <v>45</v>
      </c>
      <c r="B44" s="52"/>
      <c r="C44" s="52"/>
      <c r="D44" s="53"/>
      <c r="E44" s="29">
        <v>1031.4000000000001</v>
      </c>
    </row>
    <row r="45" spans="1:5" ht="13.8" customHeight="1" x14ac:dyDescent="0.25">
      <c r="A45" s="51" t="s">
        <v>46</v>
      </c>
      <c r="B45" s="52"/>
      <c r="C45" s="52"/>
      <c r="D45" s="53"/>
      <c r="E45" s="29">
        <v>1668.3</v>
      </c>
    </row>
    <row r="46" spans="1:5" ht="13.8" customHeight="1" x14ac:dyDescent="0.25">
      <c r="A46" s="51" t="s">
        <v>47</v>
      </c>
      <c r="B46" s="52"/>
      <c r="C46" s="52"/>
      <c r="D46" s="53"/>
      <c r="E46" s="29">
        <v>5505.6</v>
      </c>
    </row>
    <row r="47" spans="1:5" ht="13.8" customHeight="1" x14ac:dyDescent="0.25">
      <c r="A47" s="51" t="s">
        <v>48</v>
      </c>
      <c r="B47" s="52"/>
      <c r="C47" s="52"/>
      <c r="D47" s="53"/>
      <c r="E47" s="29">
        <v>111616.25</v>
      </c>
    </row>
    <row r="48" spans="1:5" ht="13.8" customHeight="1" x14ac:dyDescent="0.25">
      <c r="A48" s="51" t="s">
        <v>49</v>
      </c>
      <c r="B48" s="52"/>
      <c r="C48" s="52"/>
      <c r="D48" s="53"/>
      <c r="E48" s="29">
        <v>650</v>
      </c>
    </row>
    <row r="49" spans="1:5" ht="13.8" customHeight="1" x14ac:dyDescent="0.25">
      <c r="A49" s="51" t="s">
        <v>50</v>
      </c>
      <c r="B49" s="52"/>
      <c r="C49" s="52"/>
      <c r="D49" s="53"/>
      <c r="E49" s="29">
        <v>118750</v>
      </c>
    </row>
    <row r="50" spans="1:5" ht="13.8" customHeight="1" x14ac:dyDescent="0.25">
      <c r="A50" s="51" t="s">
        <v>51</v>
      </c>
      <c r="B50" s="52"/>
      <c r="C50" s="52"/>
      <c r="D50" s="53"/>
      <c r="E50" s="29">
        <v>15839.5</v>
      </c>
    </row>
    <row r="51" spans="1:5" ht="13.8" customHeight="1" x14ac:dyDescent="0.25">
      <c r="A51" s="51" t="s">
        <v>52</v>
      </c>
      <c r="B51" s="52"/>
      <c r="C51" s="52"/>
      <c r="D51" s="53"/>
      <c r="E51" s="29">
        <f>1508.3+1649.6</f>
        <v>3157.8999999999996</v>
      </c>
    </row>
    <row r="52" spans="1:5" ht="13.8" customHeight="1" x14ac:dyDescent="0.25">
      <c r="A52" s="51" t="s">
        <v>60</v>
      </c>
      <c r="B52" s="52"/>
      <c r="C52" s="52"/>
      <c r="D52" s="53"/>
      <c r="E52" s="29">
        <v>1478.6</v>
      </c>
    </row>
    <row r="53" spans="1:5" ht="13.8" customHeight="1" x14ac:dyDescent="0.25">
      <c r="A53" s="51" t="s">
        <v>61</v>
      </c>
      <c r="B53" s="52"/>
      <c r="C53" s="52"/>
      <c r="D53" s="53"/>
      <c r="E53" s="29">
        <v>2905.6</v>
      </c>
    </row>
    <row r="54" spans="1:5" ht="13.8" customHeight="1" x14ac:dyDescent="0.25">
      <c r="A54" s="51" t="s">
        <v>66</v>
      </c>
      <c r="B54" s="52"/>
      <c r="C54" s="52"/>
      <c r="D54" s="53"/>
      <c r="E54" s="29">
        <v>139783.70000000001</v>
      </c>
    </row>
    <row r="55" spans="1:5" ht="13.8" customHeight="1" x14ac:dyDescent="0.25">
      <c r="A55" s="51" t="s">
        <v>58</v>
      </c>
      <c r="B55" s="52"/>
      <c r="C55" s="52"/>
      <c r="D55" s="53"/>
      <c r="E55" s="29">
        <v>2500</v>
      </c>
    </row>
    <row r="56" spans="1:5" ht="13.8" customHeight="1" x14ac:dyDescent="0.25">
      <c r="A56" s="51" t="s">
        <v>62</v>
      </c>
      <c r="B56" s="52"/>
      <c r="C56" s="52"/>
      <c r="D56" s="53"/>
      <c r="E56" s="29">
        <v>145</v>
      </c>
    </row>
    <row r="57" spans="1:5" ht="13.8" customHeight="1" x14ac:dyDescent="0.25">
      <c r="A57" s="51" t="s">
        <v>63</v>
      </c>
      <c r="B57" s="52"/>
      <c r="C57" s="52"/>
      <c r="D57" s="53"/>
      <c r="E57" s="29">
        <v>10013.700000000001</v>
      </c>
    </row>
    <row r="58" spans="1:5" ht="13.8" customHeight="1" x14ac:dyDescent="0.25">
      <c r="A58" s="51" t="s">
        <v>59</v>
      </c>
      <c r="B58" s="52"/>
      <c r="C58" s="52"/>
      <c r="D58" s="53"/>
      <c r="E58" s="29">
        <v>32832</v>
      </c>
    </row>
    <row r="59" spans="1:5" ht="13.8" customHeight="1" x14ac:dyDescent="0.25">
      <c r="A59" s="51" t="s">
        <v>64</v>
      </c>
      <c r="B59" s="52"/>
      <c r="C59" s="52"/>
      <c r="D59" s="53"/>
      <c r="E59" s="29">
        <v>11187.3</v>
      </c>
    </row>
    <row r="60" spans="1:5" ht="13.8" customHeight="1" x14ac:dyDescent="0.25">
      <c r="A60" s="51" t="s">
        <v>65</v>
      </c>
      <c r="B60" s="52"/>
      <c r="C60" s="52"/>
      <c r="D60" s="53"/>
      <c r="E60" s="29">
        <v>10277.200000000001</v>
      </c>
    </row>
    <row r="61" spans="1:5" ht="13.8" customHeight="1" thickBot="1" x14ac:dyDescent="0.3">
      <c r="A61" s="51" t="s">
        <v>67</v>
      </c>
      <c r="B61" s="52"/>
      <c r="C61" s="52"/>
      <c r="D61" s="53"/>
      <c r="E61" s="29">
        <v>15000</v>
      </c>
    </row>
    <row r="62" spans="1:5" ht="13.8" hidden="1" customHeight="1" x14ac:dyDescent="0.25">
      <c r="A62" s="51"/>
      <c r="B62" s="52"/>
      <c r="C62" s="52"/>
      <c r="D62" s="53"/>
      <c r="E62" s="29"/>
    </row>
    <row r="63" spans="1:5" ht="13.8" hidden="1" customHeight="1" x14ac:dyDescent="0.25">
      <c r="A63" s="51"/>
      <c r="B63" s="52"/>
      <c r="C63" s="52"/>
      <c r="D63" s="53"/>
      <c r="E63" s="29"/>
    </row>
    <row r="64" spans="1:5" ht="13.8" hidden="1" customHeight="1" x14ac:dyDescent="0.25">
      <c r="A64" s="51"/>
      <c r="B64" s="52"/>
      <c r="C64" s="52"/>
      <c r="D64" s="53"/>
      <c r="E64" s="29"/>
    </row>
    <row r="65" spans="1:5" ht="13.8" hidden="1" customHeight="1" x14ac:dyDescent="0.25">
      <c r="A65" s="51"/>
      <c r="B65" s="52"/>
      <c r="C65" s="52"/>
      <c r="D65" s="53"/>
      <c r="E65" s="29"/>
    </row>
    <row r="66" spans="1:5" ht="13.8" hidden="1" customHeight="1" x14ac:dyDescent="0.25">
      <c r="A66" s="51"/>
      <c r="B66" s="52"/>
      <c r="C66" s="52"/>
      <c r="D66" s="53"/>
      <c r="E66" s="29"/>
    </row>
    <row r="67" spans="1:5" ht="13.8" hidden="1" customHeight="1" x14ac:dyDescent="0.25">
      <c r="A67" s="51"/>
      <c r="B67" s="52"/>
      <c r="C67" s="52"/>
      <c r="D67" s="53"/>
      <c r="E67" s="29"/>
    </row>
    <row r="68" spans="1:5" ht="13.8" hidden="1" customHeight="1" x14ac:dyDescent="0.25">
      <c r="A68" s="51"/>
      <c r="B68" s="52"/>
      <c r="C68" s="52"/>
      <c r="D68" s="53"/>
      <c r="E68" s="29"/>
    </row>
    <row r="69" spans="1:5" ht="13.8" hidden="1" customHeight="1" x14ac:dyDescent="0.25">
      <c r="A69" s="51"/>
      <c r="B69" s="52"/>
      <c r="C69" s="52"/>
      <c r="D69" s="53"/>
      <c r="E69" s="29"/>
    </row>
    <row r="70" spans="1:5" ht="13.8" hidden="1" customHeight="1" x14ac:dyDescent="0.25">
      <c r="A70" s="51"/>
      <c r="B70" s="52"/>
      <c r="C70" s="52"/>
      <c r="D70" s="53"/>
      <c r="E70" s="29"/>
    </row>
    <row r="71" spans="1:5" ht="13.8" hidden="1" customHeight="1" x14ac:dyDescent="0.25">
      <c r="A71" s="51"/>
      <c r="B71" s="52"/>
      <c r="C71" s="52"/>
      <c r="D71" s="53"/>
      <c r="E71" s="29"/>
    </row>
    <row r="72" spans="1:5" ht="13.8" hidden="1" customHeight="1" x14ac:dyDescent="0.25">
      <c r="A72" s="51"/>
      <c r="B72" s="52"/>
      <c r="C72" s="52"/>
      <c r="D72" s="53"/>
      <c r="E72" s="29"/>
    </row>
    <row r="73" spans="1:5" ht="13.8" hidden="1" customHeight="1" x14ac:dyDescent="0.25">
      <c r="A73" s="51"/>
      <c r="B73" s="52"/>
      <c r="C73" s="52"/>
      <c r="D73" s="53"/>
      <c r="E73" s="29"/>
    </row>
    <row r="74" spans="1:5" ht="13.8" hidden="1" customHeight="1" x14ac:dyDescent="0.25">
      <c r="A74" s="51"/>
      <c r="B74" s="52"/>
      <c r="C74" s="52"/>
      <c r="D74" s="53"/>
      <c r="E74" s="29"/>
    </row>
    <row r="75" spans="1:5" ht="13.8" hidden="1" customHeight="1" x14ac:dyDescent="0.25">
      <c r="A75" s="51"/>
      <c r="B75" s="52"/>
      <c r="C75" s="52"/>
      <c r="D75" s="53"/>
      <c r="E75" s="29"/>
    </row>
    <row r="76" spans="1:5" ht="13.8" hidden="1" customHeight="1" x14ac:dyDescent="0.25">
      <c r="A76" s="51"/>
      <c r="B76" s="52"/>
      <c r="C76" s="52"/>
      <c r="D76" s="53"/>
      <c r="E76" s="29"/>
    </row>
    <row r="77" spans="1:5" ht="13.8" hidden="1" customHeight="1" x14ac:dyDescent="0.25">
      <c r="A77" s="51"/>
      <c r="B77" s="52"/>
      <c r="C77" s="52"/>
      <c r="D77" s="53"/>
      <c r="E77" s="29"/>
    </row>
    <row r="78" spans="1:5" ht="13.8" hidden="1" customHeight="1" x14ac:dyDescent="0.25">
      <c r="A78" s="51"/>
      <c r="B78" s="52"/>
      <c r="C78" s="52"/>
      <c r="D78" s="53"/>
      <c r="E78" s="29"/>
    </row>
    <row r="79" spans="1:5" ht="13.8" hidden="1" customHeight="1" x14ac:dyDescent="0.25">
      <c r="A79" s="51"/>
      <c r="B79" s="52"/>
      <c r="C79" s="52"/>
      <c r="D79" s="53"/>
      <c r="E79" s="29"/>
    </row>
    <row r="80" spans="1:5" ht="13.8" hidden="1" customHeight="1" x14ac:dyDescent="0.25">
      <c r="A80" s="51"/>
      <c r="B80" s="52"/>
      <c r="C80" s="52"/>
      <c r="D80" s="53"/>
      <c r="E80" s="29"/>
    </row>
    <row r="81" spans="1:5" ht="13.8" hidden="1" customHeight="1" x14ac:dyDescent="0.25">
      <c r="A81" s="51"/>
      <c r="B81" s="52"/>
      <c r="C81" s="52"/>
      <c r="D81" s="53"/>
      <c r="E81" s="29"/>
    </row>
    <row r="82" spans="1:5" ht="13.8" hidden="1" customHeight="1" x14ac:dyDescent="0.25">
      <c r="A82" s="51"/>
      <c r="B82" s="52"/>
      <c r="C82" s="52"/>
      <c r="D82" s="53"/>
      <c r="E82" s="29"/>
    </row>
    <row r="83" spans="1:5" ht="13.8" hidden="1" customHeight="1" x14ac:dyDescent="0.25">
      <c r="A83" s="51"/>
      <c r="B83" s="52"/>
      <c r="C83" s="52"/>
      <c r="D83" s="53"/>
      <c r="E83" s="29"/>
    </row>
    <row r="84" spans="1:5" ht="13.8" hidden="1" customHeight="1" x14ac:dyDescent="0.25">
      <c r="A84" s="51"/>
      <c r="B84" s="52"/>
      <c r="C84" s="52"/>
      <c r="D84" s="53"/>
      <c r="E84" s="29"/>
    </row>
    <row r="85" spans="1:5" ht="13.8" hidden="1" customHeight="1" x14ac:dyDescent="0.25">
      <c r="A85" s="51"/>
      <c r="B85" s="52"/>
      <c r="C85" s="52"/>
      <c r="D85" s="53"/>
      <c r="E85" s="29"/>
    </row>
    <row r="86" spans="1:5" ht="13.8" hidden="1" customHeight="1" x14ac:dyDescent="0.25">
      <c r="A86" s="51"/>
      <c r="B86" s="52"/>
      <c r="C86" s="52"/>
      <c r="D86" s="53"/>
      <c r="E86" s="29"/>
    </row>
    <row r="87" spans="1:5" ht="13.8" hidden="1" customHeight="1" x14ac:dyDescent="0.25">
      <c r="A87" s="51"/>
      <c r="B87" s="52"/>
      <c r="C87" s="52"/>
      <c r="D87" s="53"/>
      <c r="E87" s="29"/>
    </row>
    <row r="88" spans="1:5" ht="13.8" hidden="1" customHeight="1" x14ac:dyDescent="0.25">
      <c r="A88" s="51"/>
      <c r="B88" s="52"/>
      <c r="C88" s="52"/>
      <c r="D88" s="53"/>
      <c r="E88" s="29"/>
    </row>
    <row r="89" spans="1:5" ht="13.8" hidden="1" customHeight="1" x14ac:dyDescent="0.25">
      <c r="A89" s="51"/>
      <c r="B89" s="52"/>
      <c r="C89" s="52"/>
      <c r="D89" s="53"/>
      <c r="E89" s="29"/>
    </row>
    <row r="90" spans="1:5" ht="13.8" hidden="1" customHeight="1" x14ac:dyDescent="0.25">
      <c r="A90" s="51"/>
      <c r="B90" s="52"/>
      <c r="C90" s="52"/>
      <c r="D90" s="53"/>
      <c r="E90" s="29"/>
    </row>
    <row r="91" spans="1:5" ht="13.8" hidden="1" customHeight="1" x14ac:dyDescent="0.25">
      <c r="A91" s="51"/>
      <c r="B91" s="52"/>
      <c r="C91" s="52"/>
      <c r="D91" s="53"/>
      <c r="E91" s="29"/>
    </row>
    <row r="92" spans="1:5" ht="13.8" hidden="1" customHeight="1" x14ac:dyDescent="0.25">
      <c r="A92" s="51"/>
      <c r="B92" s="52"/>
      <c r="C92" s="52"/>
      <c r="D92" s="53"/>
      <c r="E92" s="29"/>
    </row>
    <row r="93" spans="1:5" ht="13.8" hidden="1" customHeight="1" x14ac:dyDescent="0.25">
      <c r="A93" s="51"/>
      <c r="B93" s="52"/>
      <c r="C93" s="52"/>
      <c r="D93" s="53"/>
      <c r="E93" s="29"/>
    </row>
    <row r="94" spans="1:5" ht="13.8" hidden="1" customHeight="1" x14ac:dyDescent="0.25">
      <c r="A94" s="51"/>
      <c r="B94" s="52"/>
      <c r="C94" s="52"/>
      <c r="D94" s="53"/>
      <c r="E94" s="29"/>
    </row>
    <row r="95" spans="1:5" ht="13.8" hidden="1" customHeight="1" x14ac:dyDescent="0.25">
      <c r="A95" s="51"/>
      <c r="B95" s="52"/>
      <c r="C95" s="52"/>
      <c r="D95" s="53"/>
      <c r="E95" s="29"/>
    </row>
    <row r="96" spans="1:5" ht="13.8" hidden="1" customHeight="1" thickBot="1" x14ac:dyDescent="0.3">
      <c r="A96" s="51"/>
      <c r="B96" s="52"/>
      <c r="C96" s="52"/>
      <c r="D96" s="53"/>
      <c r="E96" s="29"/>
    </row>
    <row r="97" spans="1:5" ht="15.75" customHeight="1" thickBot="1" x14ac:dyDescent="0.3">
      <c r="A97" s="57" t="s">
        <v>3</v>
      </c>
      <c r="B97" s="58"/>
      <c r="C97" s="58"/>
      <c r="D97" s="58"/>
      <c r="E97" s="36">
        <f>SUM(E38:E96)</f>
        <v>492098.35</v>
      </c>
    </row>
    <row r="98" spans="1:5" ht="16.5" customHeight="1" x14ac:dyDescent="0.25">
      <c r="A98" s="8"/>
      <c r="B98" s="34" t="s">
        <v>6</v>
      </c>
      <c r="C98" s="34"/>
      <c r="D98" s="39"/>
      <c r="E98" s="40">
        <f>E30+E36+E97</f>
        <v>1794954.7600000002</v>
      </c>
    </row>
    <row r="99" spans="1:5" s="8" customFormat="1" ht="16.2" customHeight="1" x14ac:dyDescent="0.25">
      <c r="A99"/>
      <c r="B99" s="34" t="s">
        <v>35</v>
      </c>
      <c r="C99" s="34"/>
      <c r="D99" s="39"/>
      <c r="E99" s="41">
        <f>D7-E98</f>
        <v>-108672.12000000034</v>
      </c>
    </row>
    <row r="100" spans="1:5" ht="13.8" x14ac:dyDescent="0.25">
      <c r="B100" s="34" t="s">
        <v>57</v>
      </c>
      <c r="C100" s="34"/>
      <c r="D100" s="39"/>
      <c r="E100" s="42">
        <f>E4+E99</f>
        <v>-195852.51000000036</v>
      </c>
    </row>
    <row r="101" spans="1:5" ht="15" customHeight="1" x14ac:dyDescent="0.25"/>
  </sheetData>
  <mergeCells count="87">
    <mergeCell ref="A85:D85"/>
    <mergeCell ref="A77:D77"/>
    <mergeCell ref="A83:D83"/>
    <mergeCell ref="A97:D97"/>
    <mergeCell ref="A48:D48"/>
    <mergeCell ref="A65:D65"/>
    <mergeCell ref="A50:D50"/>
    <mergeCell ref="A58:D58"/>
    <mergeCell ref="A62:D62"/>
    <mergeCell ref="A63:D63"/>
    <mergeCell ref="A64:D64"/>
    <mergeCell ref="A92:D92"/>
    <mergeCell ref="A67:D67"/>
    <mergeCell ref="A70:D70"/>
    <mergeCell ref="A68:D68"/>
    <mergeCell ref="A94:D94"/>
    <mergeCell ref="A61:D61"/>
    <mergeCell ref="A46:D46"/>
    <mergeCell ref="A41:D41"/>
    <mergeCell ref="A73:D73"/>
    <mergeCell ref="A74:D74"/>
    <mergeCell ref="A75:D75"/>
    <mergeCell ref="A54:D54"/>
    <mergeCell ref="A43:D43"/>
    <mergeCell ref="A45:D45"/>
    <mergeCell ref="A36:D36"/>
    <mergeCell ref="B31:E31"/>
    <mergeCell ref="A35:D35"/>
    <mergeCell ref="A38:D38"/>
    <mergeCell ref="A33:D33"/>
    <mergeCell ref="A34:D34"/>
    <mergeCell ref="A44:D44"/>
    <mergeCell ref="A3:D3"/>
    <mergeCell ref="B9:D9"/>
    <mergeCell ref="B4:D4"/>
    <mergeCell ref="B5:D5"/>
    <mergeCell ref="A10:E10"/>
    <mergeCell ref="B8:D8"/>
    <mergeCell ref="A18:D18"/>
    <mergeCell ref="A19:D19"/>
    <mergeCell ref="B16:D16"/>
    <mergeCell ref="A20:D20"/>
    <mergeCell ref="A21:D21"/>
    <mergeCell ref="A87:D87"/>
    <mergeCell ref="A84:D84"/>
    <mergeCell ref="A90:D90"/>
    <mergeCell ref="A40:D40"/>
    <mergeCell ref="A49:D49"/>
    <mergeCell ref="A51:D51"/>
    <mergeCell ref="A52:D52"/>
    <mergeCell ref="A53:D53"/>
    <mergeCell ref="A72:D72"/>
    <mergeCell ref="A59:D59"/>
    <mergeCell ref="A47:D47"/>
    <mergeCell ref="A69:D69"/>
    <mergeCell ref="A55:D55"/>
    <mergeCell ref="A71:D71"/>
    <mergeCell ref="A66:D66"/>
    <mergeCell ref="A57:D57"/>
    <mergeCell ref="A22:D22"/>
    <mergeCell ref="A23:D23"/>
    <mergeCell ref="A26:D26"/>
    <mergeCell ref="A39:D39"/>
    <mergeCell ref="A28:D28"/>
    <mergeCell ref="A27:D27"/>
    <mergeCell ref="A24:D24"/>
    <mergeCell ref="B37:D37"/>
    <mergeCell ref="A30:D30"/>
    <mergeCell ref="A32:D32"/>
    <mergeCell ref="A29:D29"/>
    <mergeCell ref="A25:D25"/>
    <mergeCell ref="A95:D95"/>
    <mergeCell ref="A42:D42"/>
    <mergeCell ref="A96:D96"/>
    <mergeCell ref="A78:D78"/>
    <mergeCell ref="A76:D76"/>
    <mergeCell ref="A93:D93"/>
    <mergeCell ref="A91:D91"/>
    <mergeCell ref="A86:D86"/>
    <mergeCell ref="A79:D79"/>
    <mergeCell ref="A80:D80"/>
    <mergeCell ref="A88:D88"/>
    <mergeCell ref="A89:D89"/>
    <mergeCell ref="A81:D81"/>
    <mergeCell ref="A82:D82"/>
    <mergeCell ref="A60:D60"/>
    <mergeCell ref="A56:D56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2026-02-18T02:46:58Z</cp:lastPrinted>
  <dcterms:created xsi:type="dcterms:W3CDTF">2012-01-24T09:54:37Z</dcterms:created>
  <dcterms:modified xsi:type="dcterms:W3CDTF">2026-02-18T02:57:13Z</dcterms:modified>
</cp:coreProperties>
</file>