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F14" i="1" l="1"/>
  <c r="F44" i="1" l="1"/>
  <c r="F35" i="1" l="1"/>
  <c r="F10" i="1" l="1"/>
  <c r="F11" i="1"/>
  <c r="F12" i="1"/>
  <c r="F9" i="1"/>
  <c r="F7" i="1"/>
  <c r="D13" i="1"/>
  <c r="C13" i="1"/>
  <c r="B13" i="1"/>
  <c r="F29" i="1" l="1"/>
  <c r="F65" i="1" l="1"/>
  <c r="F23" i="1" l="1"/>
  <c r="F13" i="1" l="1"/>
  <c r="F67" i="1" l="1"/>
  <c r="F68" i="1" s="1"/>
  <c r="F69" i="1" l="1"/>
</calcChain>
</file>

<file path=xl/sharedStrings.xml><?xml version="1.0" encoding="utf-8"?>
<sst xmlns="http://schemas.openxmlformats.org/spreadsheetml/2006/main" count="56" uniqueCount="56">
  <si>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</si>
  <si>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</si>
  <si>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</si>
  <si>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</si>
  <si>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</si>
  <si>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</si>
  <si>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</si>
  <si>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</si>
  <si>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</si>
  <si>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</si>
  <si>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</si>
  <si>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</si>
  <si>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</si>
  <si>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</si>
  <si>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</si>
  <si>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</si>
  <si>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Ленинградская, 26/1</t>
  </si>
  <si>
    <t>Отведение стоков ОИ</t>
  </si>
  <si>
    <t>Аварийная служба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</si>
  <si>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</si>
  <si>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</si>
  <si>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</si>
  <si>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Тех.обслуживание узла учета тепловой энергии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</si>
  <si>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</si>
  <si>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</si>
  <si>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</si>
  <si>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</si>
  <si>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</si>
  <si>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Год постройки-1967, панельный, оборудован стационарными эл/плитами, количество этажей-5, количество подъездов-5, количество жилых квартир-138, кол-во нежилых помещений-2,общая площадь дома-3551,50, кол-во зарегистрированных-144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</si>
  <si>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</si>
  <si>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</si>
  <si>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</si>
  <si>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</si>
  <si>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Ремонт подъездного освещения 4п  /январь 2025г</t>
  </si>
  <si>
    <t>Замена авар.участка канализации кв.1  /февраль 2025г</t>
  </si>
  <si>
    <t>Установка лавочки 2п  /май 2025г</t>
  </si>
  <si>
    <t>Погрузка и вывоз мусора с придомовой территории  /май 2025г</t>
  </si>
  <si>
    <t>Тариф на тех/содерж-27,99, СОИ-норматив</t>
  </si>
  <si>
    <t>Ремонт подъездного освещения   /июль 2025г</t>
  </si>
  <si>
    <t>Замена врезок системы отопления 4п /июль 2025г</t>
  </si>
  <si>
    <t>Изготовление и установка пластиковых окон 2п  /июль 2025г</t>
  </si>
  <si>
    <t>Ремонт межпанельных швов кв.97, 6,  119  /август 2025г</t>
  </si>
  <si>
    <t>Ремонт подъездного освещения 4п  /сентябрь 2025г</t>
  </si>
  <si>
    <t>Ремонт аварийного участка канализации /июль 2025г</t>
  </si>
  <si>
    <t>за    2025 год</t>
  </si>
  <si>
    <t>Задолженность на 01.01.2026г.</t>
  </si>
  <si>
    <t xml:space="preserve">8. Средства на счете дома на 01.01.2026г.    </t>
  </si>
  <si>
    <t>Поверка ОДПУ Т/ЭН  /ноябрь 2025г</t>
  </si>
  <si>
    <t>Закрашивание вандальных надписей  /октябрь 2025г</t>
  </si>
  <si>
    <t>Закрытие тех окон  /октябрь 2025г</t>
  </si>
  <si>
    <t>Уборка и погрузка в контейнер бытового мусора  /октябрь 2025г</t>
  </si>
  <si>
    <t>Ремонт подъездного освещения   /октябрь  2025г</t>
  </si>
  <si>
    <t>Замена урны 3п  /ноябрь 2025г</t>
  </si>
  <si>
    <t>Замена центрального стояка канализации кв.83  /декабрь 2025г</t>
  </si>
  <si>
    <t>Ремонт тамбурной двери, балконного окна  /декабрь 2025г</t>
  </si>
  <si>
    <t>Покраска, установка решеток  /ноябрь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</si>
</sst>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/>
    <xf numFmtId="4" fontId="6" fillId="2" borderId="0" xfId="0" applyNumberFormat="1" applyFont="1" applyFill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7" fillId="0" borderId="2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0" fillId="0" borderId="38" xfId="0" applyBorder="1" applyAlignment="1">
      <alignment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horizontal="left"/>
    </xf>
    <xf numFmtId="0" fontId="11" fillId="0" borderId="29" xfId="0" applyFont="1" applyBorder="1" applyAlignment="1">
      <alignment vertical="top" wrapText="1"/>
    </xf>
    <xf numFmtId="0" fontId="6" fillId="0" borderId="0" xfId="0" applyFont="1" applyAlignment="1"/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6" fillId="0" borderId="11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6" fillId="0" borderId="12" xfId="0" applyNumberFormat="1" applyFont="1" applyBorder="1" applyAlignment="1">
      <alignment vertical="top"/>
    </xf>
    <xf numFmtId="0" fontId="12" fillId="0" borderId="39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4" fontId="6" fillId="0" borderId="9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6" fillId="0" borderId="29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/>
    <xf numFmtId="4" fontId="6" fillId="0" borderId="0" xfId="0" applyNumberFormat="1" applyFont="1" applyBorder="1" applyAlignment="1"/>
    <xf numFmtId="4" fontId="0" fillId="0" borderId="41" xfId="0" applyNumberFormat="1" applyFont="1" applyBorder="1" applyAlignment="1">
      <alignment vertical="top"/>
    </xf>
    <xf numFmtId="4" fontId="4" fillId="0" borderId="39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4" fontId="0" fillId="0" borderId="19" xfId="0" applyNumberFormat="1" applyFont="1" applyFill="1" applyBorder="1" applyAlignment="1">
      <alignment vertical="top"/>
    </xf>
    <xf numFmtId="0" fontId="0" fillId="0" borderId="0" xfId="0" applyFill="1"/>
    <xf numFmtId="0" fontId="0" fillId="0" borderId="38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35" xfId="0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28" xfId="0" applyBorder="1" applyAlignment="1">
      <alignment vertical="top"/>
    </xf>
    <xf numFmtId="0" fontId="6" fillId="0" borderId="28" xfId="0" applyFont="1" applyBorder="1" applyAlignment="1">
      <alignment vertical="top" wrapText="1"/>
    </xf>
    <xf numFmtId="0" fontId="9" fillId="0" borderId="28" xfId="0" applyFont="1" applyBorder="1" applyAlignment="1">
      <alignment vertical="top" wrapText="1"/>
    </xf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7" xfId="0" applyBorder="1" applyAlignment="1">
      <alignment vertical="top"/>
    </xf>
    <xf numFmtId="0" fontId="11" fillId="0" borderId="0" xfId="0" applyFont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6" fillId="0" borderId="0" xfId="0" applyFont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40" xfId="0" applyFont="1" applyBorder="1" applyAlignment="1">
      <alignment vertical="top"/>
    </xf>
    <xf numFmtId="0" fontId="0" fillId="0" borderId="2" xfId="0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0" fillId="0" borderId="34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25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topLeftCell="A37" zoomScaleNormal="100" workbookViewId="0">
      <selection activeCell="H37" sqref="H37"/>
    </sheetView>
  </sheetViews>
  <sheetFormatPr defaultRowHeight="13.2" x14ac:dyDescent="0.25"/>
  <cols>
    <col min="1" max="1" width="15.33203125" customWidth="1"/>
    <col min="2" max="2" width="24.109375" customWidth="1"/>
    <col min="3" max="3" width="22.109375" customWidth="1"/>
    <col min="4" max="4" width="24.33203125" customWidth="1"/>
    <col min="5" max="5" width="20.6640625" hidden="1" customWidth="1"/>
    <col min="6" max="6" width="22.109375" customWidth="1"/>
  </cols>
  <sheetData>
    <row r="1" spans="1:11" ht="17.25" customHeight="1" x14ac:dyDescent="0.3">
      <c r="B1" s="88" t="s">
        <v>16</v>
      </c>
      <c r="C1" s="88"/>
      <c r="D1" s="88"/>
      <c r="E1" s="88"/>
      <c r="F1" s="11"/>
      <c r="G1" s="11"/>
      <c r="H1" s="11"/>
      <c r="I1" s="11"/>
      <c r="J1" s="11"/>
      <c r="K1" s="11"/>
    </row>
    <row r="2" spans="1:11" ht="15.75" customHeight="1" thickBot="1" x14ac:dyDescent="0.35">
      <c r="B2" s="51" t="s">
        <v>44</v>
      </c>
      <c r="C2" s="17"/>
      <c r="D2" s="17"/>
      <c r="E2" s="17"/>
      <c r="F2" s="12"/>
      <c r="G2" s="12"/>
      <c r="H2" s="12"/>
      <c r="I2" s="12"/>
      <c r="J2" s="12"/>
      <c r="K2" s="12"/>
    </row>
    <row r="3" spans="1:11" ht="42.6" customHeight="1" thickBot="1" x14ac:dyDescent="0.35">
      <c r="A3" s="78" t="s">
        <v>28</v>
      </c>
      <c r="B3" s="78"/>
      <c r="C3" s="78"/>
      <c r="D3" s="79"/>
      <c r="E3" s="80"/>
      <c r="F3" s="18" t="s">
        <v>37</v>
      </c>
      <c r="G3" s="9"/>
      <c r="H3" s="9"/>
      <c r="I3" s="9"/>
      <c r="J3" s="9"/>
      <c r="K3" s="9"/>
    </row>
    <row r="4" spans="1:11" ht="13.8" x14ac:dyDescent="0.25">
      <c r="B4" s="83" t="s">
        <v>29</v>
      </c>
      <c r="C4" s="83"/>
      <c r="D4" s="83"/>
      <c r="E4" s="19"/>
      <c r="F4" s="20">
        <v>-232359.88</v>
      </c>
    </row>
    <row r="5" spans="1:11" ht="16.2" thickBot="1" x14ac:dyDescent="0.35">
      <c r="B5" s="21" t="s">
        <v>30</v>
      </c>
      <c r="C5" s="21"/>
      <c r="D5" s="19"/>
      <c r="E5" s="19"/>
      <c r="F5" s="19"/>
      <c r="G5" s="13"/>
      <c r="H5" s="13"/>
      <c r="I5" s="13"/>
      <c r="J5" s="13"/>
      <c r="K5" s="13"/>
    </row>
    <row r="6" spans="1:11" ht="21" thickBot="1" x14ac:dyDescent="0.35">
      <c r="B6" s="36" t="s">
        <v>31</v>
      </c>
      <c r="C6" s="37" t="s">
        <v>8</v>
      </c>
      <c r="D6" s="37" t="s">
        <v>9</v>
      </c>
      <c r="E6" s="37"/>
      <c r="F6" s="38" t="s">
        <v>45</v>
      </c>
      <c r="G6" s="14"/>
      <c r="H6" s="14"/>
      <c r="I6" s="14"/>
      <c r="J6" s="14"/>
      <c r="K6" s="14"/>
    </row>
    <row r="7" spans="1:11" ht="16.2" thickBot="1" x14ac:dyDescent="0.35">
      <c r="B7" s="48">
        <v>-1020370.83</v>
      </c>
      <c r="C7" s="49">
        <v>1096431.32</v>
      </c>
      <c r="D7" s="49">
        <v>904139.22</v>
      </c>
      <c r="E7" s="49"/>
      <c r="F7" s="50">
        <f>D7-C7+B7</f>
        <v>-1212662.9300000002</v>
      </c>
      <c r="G7" s="14"/>
      <c r="H7" s="14"/>
      <c r="I7" s="14"/>
      <c r="J7" s="14"/>
      <c r="K7" s="14"/>
    </row>
    <row r="8" spans="1:11" s="8" customFormat="1" ht="9" customHeight="1" thickBot="1" x14ac:dyDescent="0.3">
      <c r="A8" s="84" t="s">
        <v>7</v>
      </c>
      <c r="B8" s="85"/>
      <c r="C8" s="85"/>
      <c r="D8" s="85"/>
      <c r="E8" s="85"/>
      <c r="F8" s="86"/>
    </row>
    <row r="9" spans="1:11" ht="15.75" customHeight="1" x14ac:dyDescent="0.25">
      <c r="A9" s="3" t="s">
        <v>10</v>
      </c>
      <c r="B9" s="22">
        <v>-36928.42</v>
      </c>
      <c r="C9" s="22">
        <v>42433.8</v>
      </c>
      <c r="D9" s="23">
        <v>35669.83</v>
      </c>
      <c r="E9" s="24"/>
      <c r="F9" s="47">
        <f>D9-C9+B9</f>
        <v>-43692.39</v>
      </c>
    </row>
    <row r="10" spans="1:11" ht="16.5" customHeight="1" x14ac:dyDescent="0.25">
      <c r="A10" s="4" t="s">
        <v>11</v>
      </c>
      <c r="B10" s="26">
        <v>-7135.51</v>
      </c>
      <c r="C10" s="26">
        <v>7444.32</v>
      </c>
      <c r="D10" s="27">
        <v>6185.98</v>
      </c>
      <c r="E10" s="28"/>
      <c r="F10" s="29">
        <f t="shared" ref="F10:F12" si="0">D10-C10+B10</f>
        <v>-8393.85</v>
      </c>
    </row>
    <row r="11" spans="1:11" ht="15" customHeight="1" x14ac:dyDescent="0.25">
      <c r="A11" s="4" t="s">
        <v>13</v>
      </c>
      <c r="B11" s="26">
        <v>-49139.040000000001</v>
      </c>
      <c r="C11" s="26">
        <v>46369.62</v>
      </c>
      <c r="D11" s="27">
        <v>39356.22</v>
      </c>
      <c r="E11" s="28"/>
      <c r="F11" s="29">
        <f t="shared" si="0"/>
        <v>-56152.44</v>
      </c>
    </row>
    <row r="12" spans="1:11" ht="15" customHeight="1" thickBot="1" x14ac:dyDescent="0.3">
      <c r="A12" s="5" t="s">
        <v>17</v>
      </c>
      <c r="B12" s="30">
        <v>-6433.18</v>
      </c>
      <c r="C12" s="30">
        <v>13738.62</v>
      </c>
      <c r="D12" s="31">
        <v>8318.39</v>
      </c>
      <c r="E12" s="30"/>
      <c r="F12" s="32">
        <f t="shared" si="0"/>
        <v>-11853.410000000002</v>
      </c>
    </row>
    <row r="13" spans="1:11" ht="15" customHeight="1" thickBot="1" x14ac:dyDescent="0.3">
      <c r="A13" s="6" t="s">
        <v>12</v>
      </c>
      <c r="B13" s="33">
        <f>SUM(B9:B12)</f>
        <v>-99636.15</v>
      </c>
      <c r="C13" s="33">
        <f>SUM(C9:C12)</f>
        <v>109986.36</v>
      </c>
      <c r="D13" s="34">
        <f>SUM(D9:D12)</f>
        <v>89530.42</v>
      </c>
      <c r="E13" s="34"/>
      <c r="F13" s="35">
        <f>SUM(F9:F12)</f>
        <v>-120092.09</v>
      </c>
    </row>
    <row r="14" spans="1:11" ht="14.25" customHeight="1" x14ac:dyDescent="0.25">
      <c r="B14" s="81" t="s">
        <v>4</v>
      </c>
      <c r="C14" s="81"/>
      <c r="D14" s="81"/>
      <c r="E14" s="82"/>
      <c r="F14" s="2">
        <f>D7-C7+B7+110419.35</f>
        <v>-1102243.58</v>
      </c>
    </row>
    <row r="15" spans="1:11" ht="15.6" customHeight="1" thickBot="1" x14ac:dyDescent="0.3">
      <c r="B15" s="21" t="s">
        <v>2</v>
      </c>
      <c r="C15" s="16"/>
    </row>
    <row r="16" spans="1:11" ht="13.95" customHeight="1" x14ac:dyDescent="0.25">
      <c r="A16" s="65" t="s">
        <v>18</v>
      </c>
      <c r="B16" s="61"/>
      <c r="C16" s="61"/>
      <c r="D16" s="61"/>
      <c r="E16" s="62"/>
      <c r="F16" s="25">
        <v>25570.799999999999</v>
      </c>
    </row>
    <row r="17" spans="1:6" ht="13.95" customHeight="1" x14ac:dyDescent="0.25">
      <c r="A17" s="66" t="s">
        <v>19</v>
      </c>
      <c r="B17" s="63"/>
      <c r="C17" s="63"/>
      <c r="D17" s="63"/>
      <c r="E17" s="64"/>
      <c r="F17" s="29">
        <v>8417.06</v>
      </c>
    </row>
    <row r="18" spans="1:6" ht="15" customHeight="1" x14ac:dyDescent="0.25">
      <c r="A18" s="66" t="s">
        <v>20</v>
      </c>
      <c r="B18" s="63"/>
      <c r="C18" s="63"/>
      <c r="D18" s="63"/>
      <c r="E18" s="64"/>
      <c r="F18" s="29">
        <v>28112.69</v>
      </c>
    </row>
    <row r="19" spans="1:6" ht="15" customHeight="1" x14ac:dyDescent="0.25">
      <c r="A19" s="66" t="s">
        <v>0</v>
      </c>
      <c r="B19" s="63"/>
      <c r="C19" s="63"/>
      <c r="D19" s="63"/>
      <c r="E19" s="64"/>
      <c r="F19" s="29">
        <v>26953.18</v>
      </c>
    </row>
    <row r="20" spans="1:6" ht="15" customHeight="1" x14ac:dyDescent="0.25">
      <c r="A20" s="66" t="s">
        <v>21</v>
      </c>
      <c r="B20" s="63"/>
      <c r="C20" s="63"/>
      <c r="D20" s="63"/>
      <c r="E20" s="64"/>
      <c r="F20" s="29">
        <v>511416</v>
      </c>
    </row>
    <row r="21" spans="1:6" ht="15" customHeight="1" x14ac:dyDescent="0.25">
      <c r="A21" s="66" t="s">
        <v>23</v>
      </c>
      <c r="B21" s="63"/>
      <c r="C21" s="63"/>
      <c r="D21" s="63"/>
      <c r="E21" s="64"/>
      <c r="F21" s="29">
        <v>145433.93</v>
      </c>
    </row>
    <row r="22" spans="1:6" ht="14.4" customHeight="1" thickBot="1" x14ac:dyDescent="0.3">
      <c r="A22" s="74" t="s">
        <v>22</v>
      </c>
      <c r="B22" s="75"/>
      <c r="C22" s="75"/>
      <c r="D22" s="75"/>
      <c r="E22" s="76"/>
      <c r="F22" s="29">
        <v>12000</v>
      </c>
    </row>
    <row r="23" spans="1:6" ht="15.6" customHeight="1" thickBot="1" x14ac:dyDescent="0.3">
      <c r="A23" s="70" t="s">
        <v>1</v>
      </c>
      <c r="B23" s="71"/>
      <c r="C23" s="71"/>
      <c r="D23" s="71"/>
      <c r="E23" s="77"/>
      <c r="F23" s="39">
        <f>SUM(F16:F22)</f>
        <v>757903.65999999992</v>
      </c>
    </row>
    <row r="24" spans="1:6" s="7" customFormat="1" ht="31.95" customHeight="1" thickBot="1" x14ac:dyDescent="0.3">
      <c r="B24" s="72" t="s">
        <v>14</v>
      </c>
      <c r="C24" s="72"/>
      <c r="D24" s="73"/>
      <c r="E24" s="73"/>
      <c r="F24" s="73"/>
    </row>
    <row r="25" spans="1:6" ht="15.75" customHeight="1" x14ac:dyDescent="0.25">
      <c r="A25" s="65" t="s">
        <v>24</v>
      </c>
      <c r="B25" s="61"/>
      <c r="C25" s="61"/>
      <c r="D25" s="61"/>
      <c r="E25" s="62"/>
      <c r="F25" s="25">
        <v>0</v>
      </c>
    </row>
    <row r="26" spans="1:6" ht="15.75" customHeight="1" x14ac:dyDescent="0.25">
      <c r="A26" s="66" t="s">
        <v>25</v>
      </c>
      <c r="B26" s="63"/>
      <c r="C26" s="63"/>
      <c r="D26" s="63"/>
      <c r="E26" s="64"/>
      <c r="F26" s="29">
        <v>11165.82</v>
      </c>
    </row>
    <row r="27" spans="1:6" ht="15.75" customHeight="1" x14ac:dyDescent="0.25">
      <c r="A27" s="66" t="s">
        <v>26</v>
      </c>
      <c r="B27" s="63"/>
      <c r="C27" s="63"/>
      <c r="D27" s="63"/>
      <c r="E27" s="64"/>
      <c r="F27" s="29">
        <v>41611.760000000002</v>
      </c>
    </row>
    <row r="28" spans="1:6" ht="15.75" customHeight="1" thickBot="1" x14ac:dyDescent="0.3">
      <c r="A28" s="67" t="s">
        <v>27</v>
      </c>
      <c r="B28" s="68"/>
      <c r="C28" s="68"/>
      <c r="D28" s="68"/>
      <c r="E28" s="69"/>
      <c r="F28" s="40">
        <v>6869.03</v>
      </c>
    </row>
    <row r="29" spans="1:6" ht="15.75" customHeight="1" thickBot="1" x14ac:dyDescent="0.3">
      <c r="A29" s="70" t="s">
        <v>15</v>
      </c>
      <c r="B29" s="71"/>
      <c r="C29" s="71"/>
      <c r="D29" s="71"/>
      <c r="E29" s="71"/>
      <c r="F29" s="41">
        <f>SUM(F25:F28)</f>
        <v>59646.61</v>
      </c>
    </row>
    <row r="30" spans="1:6" s="7" customFormat="1" ht="17.399999999999999" customHeight="1" thickBot="1" x14ac:dyDescent="0.3">
      <c r="B30" s="10" t="s">
        <v>5</v>
      </c>
      <c r="C30" s="16"/>
    </row>
    <row r="31" spans="1:6" ht="15.75" customHeight="1" x14ac:dyDescent="0.25">
      <c r="A31" s="60" t="s">
        <v>33</v>
      </c>
      <c r="B31" s="61"/>
      <c r="C31" s="61"/>
      <c r="D31" s="61"/>
      <c r="E31" s="62"/>
      <c r="F31" s="25">
        <v>210</v>
      </c>
    </row>
    <row r="32" spans="1:6" ht="15.75" customHeight="1" x14ac:dyDescent="0.25">
      <c r="A32" s="58" t="s">
        <v>34</v>
      </c>
      <c r="B32" s="59"/>
      <c r="C32" s="59"/>
      <c r="D32" s="59"/>
      <c r="E32" s="54"/>
      <c r="F32" s="42">
        <v>12743</v>
      </c>
    </row>
    <row r="33" spans="1:6" ht="15.75" customHeight="1" x14ac:dyDescent="0.25">
      <c r="A33" s="58" t="s">
        <v>35</v>
      </c>
      <c r="B33" s="59"/>
      <c r="C33" s="59"/>
      <c r="D33" s="59"/>
      <c r="E33" s="15"/>
      <c r="F33" s="42">
        <v>14263.9</v>
      </c>
    </row>
    <row r="34" spans="1:6" ht="15.75" customHeight="1" x14ac:dyDescent="0.25">
      <c r="A34" s="58" t="s">
        <v>36</v>
      </c>
      <c r="B34" s="63"/>
      <c r="C34" s="63"/>
      <c r="D34" s="63"/>
      <c r="E34" s="64"/>
      <c r="F34" s="29">
        <v>4571.8</v>
      </c>
    </row>
    <row r="35" spans="1:6" ht="16.5" customHeight="1" x14ac:dyDescent="0.25">
      <c r="A35" s="58" t="s">
        <v>38</v>
      </c>
      <c r="B35" s="63"/>
      <c r="C35" s="63"/>
      <c r="D35" s="63"/>
      <c r="E35" s="64"/>
      <c r="F35" s="29">
        <f>2714.6+105+105</f>
        <v>2924.6</v>
      </c>
    </row>
    <row r="36" spans="1:6" ht="15.75" customHeight="1" x14ac:dyDescent="0.25">
      <c r="A36" s="58" t="s">
        <v>43</v>
      </c>
      <c r="B36" s="63"/>
      <c r="C36" s="63"/>
      <c r="D36" s="63"/>
      <c r="E36" s="64"/>
      <c r="F36" s="29">
        <v>1667.5</v>
      </c>
    </row>
    <row r="37" spans="1:6" ht="15.75" customHeight="1" x14ac:dyDescent="0.25">
      <c r="A37" s="58" t="s">
        <v>39</v>
      </c>
      <c r="B37" s="59"/>
      <c r="C37" s="59"/>
      <c r="D37" s="59"/>
      <c r="E37" s="87"/>
      <c r="F37" s="29">
        <v>29165.7</v>
      </c>
    </row>
    <row r="38" spans="1:6" ht="15.75" customHeight="1" x14ac:dyDescent="0.25">
      <c r="A38" s="58" t="s">
        <v>40</v>
      </c>
      <c r="B38" s="59"/>
      <c r="C38" s="59"/>
      <c r="D38" s="59"/>
      <c r="E38" s="87"/>
      <c r="F38" s="29">
        <v>131343</v>
      </c>
    </row>
    <row r="39" spans="1:6" ht="15.75" customHeight="1" x14ac:dyDescent="0.25">
      <c r="A39" s="58" t="s">
        <v>41</v>
      </c>
      <c r="B39" s="59"/>
      <c r="C39" s="59"/>
      <c r="D39" s="59"/>
      <c r="E39" s="87"/>
      <c r="F39" s="29">
        <v>42750</v>
      </c>
    </row>
    <row r="40" spans="1:6" ht="15.75" customHeight="1" x14ac:dyDescent="0.25">
      <c r="A40" s="58" t="s">
        <v>42</v>
      </c>
      <c r="B40" s="59"/>
      <c r="C40" s="59"/>
      <c r="D40" s="59"/>
      <c r="E40" s="87"/>
      <c r="F40" s="40">
        <v>1450.4</v>
      </c>
    </row>
    <row r="41" spans="1:6" ht="15.75" customHeight="1" x14ac:dyDescent="0.25">
      <c r="A41" s="58" t="s">
        <v>48</v>
      </c>
      <c r="B41" s="59"/>
      <c r="C41" s="59"/>
      <c r="D41" s="59"/>
      <c r="E41" s="56"/>
      <c r="F41" s="40">
        <v>677.7</v>
      </c>
    </row>
    <row r="42" spans="1:6" ht="15.75" customHeight="1" x14ac:dyDescent="0.25">
      <c r="A42" s="58" t="s">
        <v>49</v>
      </c>
      <c r="B42" s="59"/>
      <c r="C42" s="59"/>
      <c r="D42" s="59"/>
      <c r="E42" s="56"/>
      <c r="F42" s="40">
        <v>6199.1</v>
      </c>
    </row>
    <row r="43" spans="1:6" ht="15.75" customHeight="1" x14ac:dyDescent="0.25">
      <c r="A43" s="58" t="s">
        <v>50</v>
      </c>
      <c r="B43" s="59"/>
      <c r="C43" s="59"/>
      <c r="D43" s="59"/>
      <c r="E43" s="56"/>
      <c r="F43" s="40">
        <v>5859</v>
      </c>
    </row>
    <row r="44" spans="1:6" ht="15.75" customHeight="1" x14ac:dyDescent="0.25">
      <c r="A44" s="58" t="s">
        <v>51</v>
      </c>
      <c r="B44" s="59"/>
      <c r="C44" s="59"/>
      <c r="D44" s="59"/>
      <c r="E44" s="56"/>
      <c r="F44" s="40">
        <f>125+250</f>
        <v>375</v>
      </c>
    </row>
    <row r="45" spans="1:6" ht="15.75" customHeight="1" x14ac:dyDescent="0.25">
      <c r="A45" s="58" t="s">
        <v>47</v>
      </c>
      <c r="B45" s="59"/>
      <c r="C45" s="59"/>
      <c r="D45" s="59"/>
      <c r="E45" s="55"/>
      <c r="F45" s="29">
        <v>24165</v>
      </c>
    </row>
    <row r="46" spans="1:6" ht="15.75" customHeight="1" x14ac:dyDescent="0.25">
      <c r="A46" s="58" t="s">
        <v>52</v>
      </c>
      <c r="B46" s="59"/>
      <c r="C46" s="59"/>
      <c r="D46" s="59"/>
      <c r="E46" s="87"/>
      <c r="F46" s="42">
        <v>5920.3</v>
      </c>
    </row>
    <row r="47" spans="1:6" ht="15.75" customHeight="1" x14ac:dyDescent="0.25">
      <c r="A47" s="58" t="s">
        <v>55</v>
      </c>
      <c r="B47" s="59"/>
      <c r="C47" s="59"/>
      <c r="D47" s="59"/>
      <c r="E47" s="57"/>
      <c r="F47" s="42">
        <v>6137.3</v>
      </c>
    </row>
    <row r="48" spans="1:6" ht="15.75" customHeight="1" x14ac:dyDescent="0.25">
      <c r="A48" s="58" t="s">
        <v>53</v>
      </c>
      <c r="B48" s="59"/>
      <c r="C48" s="59"/>
      <c r="D48" s="59"/>
      <c r="E48" s="87"/>
      <c r="F48" s="42">
        <v>7348.2</v>
      </c>
    </row>
    <row r="49" spans="1:6" ht="15.75" customHeight="1" thickBot="1" x14ac:dyDescent="0.3">
      <c r="A49" s="58" t="s">
        <v>54</v>
      </c>
      <c r="B49" s="59"/>
      <c r="C49" s="59"/>
      <c r="D49" s="59"/>
      <c r="E49" s="87"/>
      <c r="F49" s="42">
        <v>3530.2</v>
      </c>
    </row>
    <row r="50" spans="1:6" s="53" customFormat="1" ht="15.75" hidden="1" customHeight="1" x14ac:dyDescent="0.25">
      <c r="A50" s="92"/>
      <c r="B50" s="93"/>
      <c r="C50" s="93"/>
      <c r="D50" s="93"/>
      <c r="E50" s="94"/>
      <c r="F50" s="52"/>
    </row>
    <row r="51" spans="1:6" ht="15.75" hidden="1" customHeight="1" x14ac:dyDescent="0.25">
      <c r="A51" s="58"/>
      <c r="B51" s="59"/>
      <c r="C51" s="59"/>
      <c r="D51" s="59"/>
      <c r="E51" s="87"/>
      <c r="F51" s="29"/>
    </row>
    <row r="52" spans="1:6" ht="15.75" hidden="1" customHeight="1" x14ac:dyDescent="0.25">
      <c r="A52" s="58"/>
      <c r="B52" s="59"/>
      <c r="C52" s="59"/>
      <c r="D52" s="59"/>
      <c r="E52" s="87"/>
      <c r="F52" s="29"/>
    </row>
    <row r="53" spans="1:6" ht="15.75" hidden="1" customHeight="1" x14ac:dyDescent="0.25">
      <c r="A53" s="58"/>
      <c r="B53" s="59"/>
      <c r="C53" s="59"/>
      <c r="D53" s="59"/>
      <c r="E53" s="87"/>
      <c r="F53" s="29"/>
    </row>
    <row r="54" spans="1:6" ht="15.75" hidden="1" customHeight="1" x14ac:dyDescent="0.25">
      <c r="A54" s="58"/>
      <c r="B54" s="59"/>
      <c r="C54" s="59"/>
      <c r="D54" s="59"/>
      <c r="E54" s="87"/>
      <c r="F54" s="29"/>
    </row>
    <row r="55" spans="1:6" ht="15.75" hidden="1" customHeight="1" x14ac:dyDescent="0.25">
      <c r="A55" s="58"/>
      <c r="B55" s="59"/>
      <c r="C55" s="59"/>
      <c r="D55" s="59"/>
      <c r="E55" s="87"/>
      <c r="F55" s="29"/>
    </row>
    <row r="56" spans="1:6" ht="15.75" hidden="1" customHeight="1" x14ac:dyDescent="0.25">
      <c r="A56" s="58"/>
      <c r="B56" s="59"/>
      <c r="C56" s="59"/>
      <c r="D56" s="59"/>
      <c r="E56" s="87"/>
      <c r="F56" s="29"/>
    </row>
    <row r="57" spans="1:6" ht="15.75" hidden="1" customHeight="1" x14ac:dyDescent="0.25">
      <c r="A57" s="58"/>
      <c r="B57" s="59"/>
      <c r="C57" s="59"/>
      <c r="D57" s="59"/>
      <c r="E57" s="87"/>
      <c r="F57" s="29"/>
    </row>
    <row r="58" spans="1:6" ht="15.75" hidden="1" customHeight="1" x14ac:dyDescent="0.25">
      <c r="A58" s="58"/>
      <c r="B58" s="59"/>
      <c r="C58" s="59"/>
      <c r="D58" s="59"/>
      <c r="E58" s="87"/>
      <c r="F58" s="29"/>
    </row>
    <row r="59" spans="1:6" ht="15.75" hidden="1" customHeight="1" x14ac:dyDescent="0.25">
      <c r="A59" s="58"/>
      <c r="B59" s="59"/>
      <c r="C59" s="59"/>
      <c r="D59" s="59"/>
      <c r="E59" s="87"/>
      <c r="F59" s="29"/>
    </row>
    <row r="60" spans="1:6" ht="15.75" hidden="1" customHeight="1" x14ac:dyDescent="0.25">
      <c r="A60" s="58"/>
      <c r="B60" s="59"/>
      <c r="C60" s="59"/>
      <c r="D60" s="59"/>
      <c r="E60" s="87"/>
      <c r="F60" s="29"/>
    </row>
    <row r="61" spans="1:6" ht="15.75" hidden="1" customHeight="1" x14ac:dyDescent="0.25">
      <c r="A61" s="58"/>
      <c r="B61" s="59"/>
      <c r="C61" s="59"/>
      <c r="D61" s="59"/>
      <c r="E61" s="87"/>
      <c r="F61" s="29"/>
    </row>
    <row r="62" spans="1:6" ht="15.75" hidden="1" customHeight="1" x14ac:dyDescent="0.25">
      <c r="A62" s="58"/>
      <c r="B62" s="59"/>
      <c r="C62" s="59"/>
      <c r="D62" s="59"/>
      <c r="E62" s="87"/>
      <c r="F62" s="29"/>
    </row>
    <row r="63" spans="1:6" ht="15.75" hidden="1" customHeight="1" x14ac:dyDescent="0.25">
      <c r="A63" s="58"/>
      <c r="B63" s="59"/>
      <c r="C63" s="59"/>
      <c r="D63" s="59"/>
      <c r="E63" s="87"/>
      <c r="F63" s="29"/>
    </row>
    <row r="64" spans="1:6" ht="15.75" hidden="1" customHeight="1" thickBot="1" x14ac:dyDescent="0.3">
      <c r="A64" s="89"/>
      <c r="B64" s="90"/>
      <c r="C64" s="90"/>
      <c r="D64" s="90"/>
      <c r="E64" s="91"/>
      <c r="F64" s="43"/>
    </row>
    <row r="65" spans="1:6" ht="17.25" customHeight="1" thickBot="1" x14ac:dyDescent="0.3">
      <c r="A65" s="70" t="s">
        <v>3</v>
      </c>
      <c r="B65" s="71"/>
      <c r="C65" s="71"/>
      <c r="D65" s="71"/>
      <c r="E65" s="77"/>
      <c r="F65" s="39">
        <f>SUM(F31:F64)</f>
        <v>301301.7</v>
      </c>
    </row>
    <row r="66" spans="1:6" ht="3.75" customHeight="1" x14ac:dyDescent="0.25"/>
    <row r="67" spans="1:6" s="7" customFormat="1" ht="15" customHeight="1" x14ac:dyDescent="0.25">
      <c r="B67" s="21" t="s">
        <v>6</v>
      </c>
      <c r="C67" s="16"/>
      <c r="F67" s="44">
        <f>F29+F23+F65</f>
        <v>1118851.97</v>
      </c>
    </row>
    <row r="68" spans="1:6" ht="15.6" x14ac:dyDescent="0.3">
      <c r="B68" s="19" t="s">
        <v>32</v>
      </c>
      <c r="C68" s="14"/>
      <c r="D68" s="1"/>
      <c r="E68" s="1"/>
      <c r="F68" s="45">
        <f>D7-F67</f>
        <v>-214712.75</v>
      </c>
    </row>
    <row r="69" spans="1:6" ht="15.75" customHeight="1" x14ac:dyDescent="0.3">
      <c r="B69" s="19" t="s">
        <v>46</v>
      </c>
      <c r="C69" s="14"/>
      <c r="D69" s="1"/>
      <c r="E69" s="1"/>
      <c r="F69" s="46">
        <f>F4+F68</f>
        <v>-447072.63</v>
      </c>
    </row>
  </sheetData>
  <mergeCells count="54">
    <mergeCell ref="A65:E65"/>
    <mergeCell ref="A46:E46"/>
    <mergeCell ref="A48:E48"/>
    <mergeCell ref="A49:E49"/>
    <mergeCell ref="A60:E60"/>
    <mergeCell ref="A36:E36"/>
    <mergeCell ref="A55:E55"/>
    <mergeCell ref="A50:E50"/>
    <mergeCell ref="A51:E51"/>
    <mergeCell ref="A52:E52"/>
    <mergeCell ref="A53:E53"/>
    <mergeCell ref="A54:E54"/>
    <mergeCell ref="A56:E56"/>
    <mergeCell ref="A59:E59"/>
    <mergeCell ref="A64:E64"/>
    <mergeCell ref="A57:E57"/>
    <mergeCell ref="A58:E58"/>
    <mergeCell ref="A61:E61"/>
    <mergeCell ref="A62:E62"/>
    <mergeCell ref="A63:E63"/>
    <mergeCell ref="A41:D41"/>
    <mergeCell ref="A42:D42"/>
    <mergeCell ref="A44:D44"/>
    <mergeCell ref="A43:D43"/>
    <mergeCell ref="B1:E1"/>
    <mergeCell ref="A3:E3"/>
    <mergeCell ref="B14:E14"/>
    <mergeCell ref="A16:E16"/>
    <mergeCell ref="A17:E17"/>
    <mergeCell ref="A18:E18"/>
    <mergeCell ref="B4:D4"/>
    <mergeCell ref="A8:F8"/>
    <mergeCell ref="B24:F24"/>
    <mergeCell ref="A19:E19"/>
    <mergeCell ref="A20:E20"/>
    <mergeCell ref="A22:E22"/>
    <mergeCell ref="A23:E23"/>
    <mergeCell ref="A21:E21"/>
    <mergeCell ref="A47:D47"/>
    <mergeCell ref="A31:E31"/>
    <mergeCell ref="A34:E34"/>
    <mergeCell ref="A35:E35"/>
    <mergeCell ref="A25:E25"/>
    <mergeCell ref="A26:E26"/>
    <mergeCell ref="A27:E27"/>
    <mergeCell ref="A28:E28"/>
    <mergeCell ref="A29:E29"/>
    <mergeCell ref="A33:D33"/>
    <mergeCell ref="A32:D32"/>
    <mergeCell ref="A37:E37"/>
    <mergeCell ref="A38:E38"/>
    <mergeCell ref="A40:E40"/>
    <mergeCell ref="A45:D45"/>
    <mergeCell ref="A39:E3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2026-02-13T05:32:15Z</cp:lastPrinted>
  <dcterms:created xsi:type="dcterms:W3CDTF">2012-01-24T09:54:37Z</dcterms:created>
  <dcterms:modified xsi:type="dcterms:W3CDTF">2026-02-13T05:32:30Z</dcterms:modified>
</cp:coreProperties>
</file>