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E16" i="1" l="1"/>
  <c r="E47" i="1" l="1"/>
  <c r="E40" i="1" l="1"/>
  <c r="E35" i="1" l="1"/>
  <c r="E9" i="1" l="1"/>
  <c r="E12" i="1"/>
  <c r="E14" i="1"/>
  <c r="E11" i="1"/>
  <c r="E13" i="1"/>
  <c r="C15" i="1" l="1"/>
  <c r="E32" i="1" l="1"/>
  <c r="E59" i="1" l="1"/>
  <c r="E26" i="1" l="1"/>
  <c r="D15" i="1" l="1"/>
  <c r="B15" i="1"/>
  <c r="E15" i="1" l="1"/>
  <c r="E60" i="1"/>
  <c r="E61" i="1" l="1"/>
  <c r="E62" i="1" s="1"/>
</calcChain>
</file>

<file path=xl/sharedStrings.xml><?xml version="1.0" encoding="utf-8"?>
<sst xmlns="http://schemas.openxmlformats.org/spreadsheetml/2006/main" count="53" uniqueCount="53">
  <si>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</si>
  <si>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</si>
  <si>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</si>
  <si>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</si>
  <si>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</si>
  <si>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</si>
  <si>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</si>
  <si>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</si>
  <si>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</si>
  <si>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</si>
  <si>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</si>
  <si>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</si>
  <si>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</si>
  <si>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</si>
  <si>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</si>
  <si>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</si>
  <si>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</si>
  <si>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 5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</si>
  <si>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</si>
  <si>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</si>
  <si>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</si>
  <si>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</si>
  <si>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</si>
  <si>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</si>
  <si>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</si>
  <si>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</si>
  <si>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</si>
  <si>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</si>
  <si>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</si>
  <si>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Тариф на тех/содерж-19,15,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</si>
  <si>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</si>
  <si>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</si>
  <si>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</si>
  <si>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</si>
  <si>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постройки-1966, панельный, газифицирован, количество этажей-5, количество подъездов-4, количество жилых квартир-77, кол-во нежилых помещений-2,  общая площадь дома-3563,80, кол-во зарегистрированных-123</t>
  </si>
  <si>
    <t>Погрузка и вывоз веток и мусора  /апрель 2024г</t>
  </si>
  <si>
    <t>Устройство дренажной линии для промывки  /май 2024г</t>
  </si>
  <si>
    <t>Ремонт уличного освещения  /июнь 2024г</t>
  </si>
  <si>
    <t>Погрузка и вывоз веток и мусора  /июль 2024г</t>
  </si>
  <si>
    <t>Ремонт межпанельных швов кв.43  /август 2024г</t>
  </si>
  <si>
    <t>Опиловка, погрузка и вывоз кустов  /август 2024г</t>
  </si>
  <si>
    <t>Ремонт системы отопления /сентябрь 2024г</t>
  </si>
  <si>
    <t>за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</si>
  <si>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</si>
  <si>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</si>
  <si>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</si>
  <si>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</si>
  <si>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Регулировка окон /ноябрь 2024г</t>
  </si>
  <si>
    <t>Замена автоматов выключателей  /ноябрь 2024г</t>
  </si>
  <si>
    <t>Замок  /ноябрь 2024г</t>
  </si>
  <si>
    <t>Поверка ОДПУ  /декабрь 2024г</t>
  </si>
  <si>
    <t>Замена стояка канализации кв.20  /декабрь 2024г</t>
  </si>
  <si>
    <t>Замена стояков с-мы отопления кв.6, 10, 14, подвал, нежилое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</si>
</sst>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" fontId="6" fillId="2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Font="1"/>
    <xf numFmtId="0" fontId="7" fillId="0" borderId="19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4" fillId="0" borderId="0" xfId="0" applyFont="1" applyAlignment="1">
      <alignment horizontal="left" vertical="top"/>
    </xf>
    <xf numFmtId="4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0" fillId="0" borderId="26" xfId="0" applyBorder="1" applyAlignment="1">
      <alignment vertical="top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4" fontId="6" fillId="0" borderId="0" xfId="0" applyNumberFormat="1" applyFont="1"/>
    <xf numFmtId="0" fontId="8" fillId="0" borderId="4" xfId="0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6" fillId="0" borderId="6" xfId="0" applyNumberFormat="1" applyFont="1" applyBorder="1"/>
    <xf numFmtId="4" fontId="0" fillId="0" borderId="10" xfId="0" applyNumberFormat="1" applyFont="1" applyBorder="1" applyAlignment="1">
      <alignment horizontal="right" vertical="top"/>
    </xf>
    <xf numFmtId="4" fontId="6" fillId="0" borderId="22" xfId="0" applyNumberFormat="1" applyFont="1" applyBorder="1" applyAlignment="1">
      <alignment vertical="top"/>
    </xf>
    <xf numFmtId="4" fontId="6" fillId="0" borderId="6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32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0" borderId="33" xfId="0" applyFont="1" applyBorder="1" applyAlignment="1">
      <alignment wrapText="1"/>
    </xf>
    <xf numFmtId="0" fontId="11" fillId="0" borderId="34" xfId="0" applyFont="1" applyBorder="1" applyAlignment="1">
      <alignment vertical="top"/>
    </xf>
    <xf numFmtId="0" fontId="11" fillId="0" borderId="32" xfId="0" applyFont="1" applyBorder="1" applyAlignment="1">
      <alignment vertical="top" wrapText="1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31" xfId="0" applyNumberFormat="1" applyFont="1" applyBorder="1" applyAlignment="1">
      <alignment vertical="top"/>
    </xf>
    <xf numFmtId="4" fontId="4" fillId="0" borderId="26" xfId="0" applyNumberFormat="1" applyFont="1" applyBorder="1" applyAlignment="1">
      <alignment vertical="top"/>
    </xf>
    <xf numFmtId="0" fontId="9" fillId="0" borderId="0" xfId="0" applyFont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4" fontId="3" fillId="0" borderId="17" xfId="0" applyNumberFormat="1" applyFont="1" applyBorder="1" applyAlignment="1"/>
    <xf numFmtId="0" fontId="3" fillId="0" borderId="0" xfId="0" applyFont="1" applyBorder="1" applyAlignment="1"/>
    <xf numFmtId="0" fontId="3" fillId="0" borderId="18" xfId="0" applyFont="1" applyBorder="1" applyAlignment="1"/>
    <xf numFmtId="0" fontId="0" fillId="0" borderId="19" xfId="0" applyBorder="1" applyAlignment="1">
      <alignment vertical="top"/>
    </xf>
    <xf numFmtId="0" fontId="0" fillId="0" borderId="7" xfId="0" applyBorder="1" applyAlignment="1">
      <alignment vertical="top"/>
    </xf>
    <xf numFmtId="4" fontId="4" fillId="0" borderId="15" xfId="0" applyNumberFormat="1" applyFont="1" applyBorder="1" applyAlignment="1">
      <alignment horizontal="right" vertical="top"/>
    </xf>
    <xf numFmtId="4" fontId="4" fillId="0" borderId="31" xfId="0" applyNumberFormat="1" applyFont="1" applyBorder="1" applyAlignment="1">
      <alignment horizontal="right" vertical="top"/>
    </xf>
    <xf numFmtId="4" fontId="4" fillId="0" borderId="22" xfId="0" applyNumberFormat="1" applyFont="1" applyBorder="1" applyAlignment="1">
      <alignment horizontal="right"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1" xfId="0" applyBorder="1" applyAlignment="1">
      <alignment vertical="top"/>
    </xf>
    <xf numFmtId="0" fontId="0" fillId="0" borderId="3" xfId="0" applyBorder="1" applyAlignment="1">
      <alignment vertical="top"/>
    </xf>
    <xf numFmtId="0" fontId="4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 wrapText="1"/>
    </xf>
    <xf numFmtId="0" fontId="4" fillId="0" borderId="15" xfId="0" applyFont="1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10" fillId="0" borderId="4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34" zoomScaleNormal="100" workbookViewId="0">
      <selection activeCell="G39" sqref="G38:G39"/>
    </sheetView>
  </sheetViews>
  <sheetFormatPr defaultRowHeight="13.2" x14ac:dyDescent="0.25"/>
  <cols>
    <col min="1" max="1" width="15.109375" customWidth="1"/>
    <col min="2" max="2" width="19.33203125" customWidth="1"/>
    <col min="3" max="3" width="21.33203125" customWidth="1"/>
    <col min="4" max="4" width="23.109375" customWidth="1"/>
    <col min="5" max="5" width="28.6640625" customWidth="1"/>
  </cols>
  <sheetData>
    <row r="1" spans="1:11" ht="17.399999999999999" x14ac:dyDescent="0.3">
      <c r="B1" s="45" t="s">
        <v>17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ht="18" thickBot="1" x14ac:dyDescent="0.35">
      <c r="B2" s="46" t="s">
        <v>42</v>
      </c>
      <c r="C2" s="23"/>
      <c r="D2" s="23"/>
      <c r="E2" s="23"/>
      <c r="F2" s="23"/>
      <c r="G2" s="23"/>
      <c r="H2" s="23"/>
      <c r="I2" s="23"/>
      <c r="J2" s="23"/>
      <c r="K2" s="23"/>
    </row>
    <row r="3" spans="1:11" ht="36.6" customHeight="1" thickBot="1" x14ac:dyDescent="0.35">
      <c r="A3" s="55" t="s">
        <v>34</v>
      </c>
      <c r="B3" s="55"/>
      <c r="C3" s="55"/>
      <c r="D3" s="56"/>
      <c r="E3" s="21" t="s">
        <v>29</v>
      </c>
      <c r="F3" s="13"/>
      <c r="G3" s="13"/>
      <c r="H3" s="13"/>
      <c r="I3" s="13"/>
      <c r="J3" s="13"/>
      <c r="K3" s="13"/>
    </row>
    <row r="4" spans="1:11" ht="13.8" x14ac:dyDescent="0.25">
      <c r="B4" s="60" t="s">
        <v>30</v>
      </c>
      <c r="C4" s="60"/>
      <c r="D4" s="60"/>
      <c r="E4" s="26">
        <v>161180.07</v>
      </c>
    </row>
    <row r="5" spans="1:11" ht="16.2" thickBot="1" x14ac:dyDescent="0.35">
      <c r="B5" s="43" t="s">
        <v>31</v>
      </c>
      <c r="C5" s="25"/>
      <c r="D5" s="24"/>
      <c r="E5" s="24"/>
      <c r="F5" s="24"/>
      <c r="G5" s="24"/>
      <c r="H5" s="24"/>
      <c r="I5" s="24"/>
      <c r="J5" s="24"/>
      <c r="K5" s="24"/>
    </row>
    <row r="6" spans="1:11" ht="25.2" customHeight="1" thickBot="1" x14ac:dyDescent="0.35">
      <c r="B6" s="47" t="s">
        <v>32</v>
      </c>
      <c r="C6" s="48" t="s">
        <v>8</v>
      </c>
      <c r="D6" s="48" t="s">
        <v>9</v>
      </c>
      <c r="E6" s="49" t="s">
        <v>43</v>
      </c>
      <c r="F6" s="25"/>
      <c r="G6" s="25"/>
      <c r="H6" s="25"/>
      <c r="I6" s="25"/>
      <c r="J6" s="25"/>
      <c r="K6" s="25"/>
    </row>
    <row r="7" spans="1:11" ht="16.2" thickBot="1" x14ac:dyDescent="0.35">
      <c r="B7" s="50">
        <v>-44608.03</v>
      </c>
      <c r="C7" s="51">
        <v>863144.55</v>
      </c>
      <c r="D7" s="51">
        <v>860338.2</v>
      </c>
      <c r="E7" s="52">
        <f>B7-C7+D7</f>
        <v>-47414.380000000121</v>
      </c>
      <c r="F7" s="25"/>
      <c r="G7" s="25"/>
      <c r="H7" s="25"/>
      <c r="I7" s="25"/>
      <c r="J7" s="25"/>
      <c r="K7" s="25"/>
    </row>
    <row r="8" spans="1:11" ht="16.2" thickBot="1" x14ac:dyDescent="0.35">
      <c r="B8" s="67" t="s">
        <v>45</v>
      </c>
      <c r="C8" s="68"/>
      <c r="D8" s="69"/>
      <c r="E8" s="54">
        <v>5337.68</v>
      </c>
      <c r="F8" s="25"/>
      <c r="G8" s="25"/>
      <c r="H8" s="25"/>
      <c r="I8" s="25"/>
      <c r="J8" s="25"/>
      <c r="K8" s="25"/>
    </row>
    <row r="9" spans="1:11" ht="16.2" thickBot="1" x14ac:dyDescent="0.35">
      <c r="B9" s="67" t="s">
        <v>46</v>
      </c>
      <c r="C9" s="68"/>
      <c r="D9" s="69"/>
      <c r="E9" s="54">
        <f>E7+E8</f>
        <v>-42076.700000000121</v>
      </c>
      <c r="F9" s="25"/>
      <c r="G9" s="25"/>
      <c r="H9" s="25"/>
      <c r="I9" s="25"/>
      <c r="J9" s="25"/>
      <c r="K9" s="25"/>
    </row>
    <row r="10" spans="1:11" s="3" customFormat="1" ht="9.6" customHeight="1" thickBot="1" x14ac:dyDescent="0.3">
      <c r="A10" s="62" t="s">
        <v>7</v>
      </c>
      <c r="B10" s="63"/>
      <c r="C10" s="63"/>
      <c r="D10" s="63"/>
      <c r="E10" s="64"/>
    </row>
    <row r="11" spans="1:11" s="2" customFormat="1" ht="16.5" customHeight="1" x14ac:dyDescent="0.25">
      <c r="A11" s="4" t="s">
        <v>10</v>
      </c>
      <c r="B11" s="35">
        <v>-262.18</v>
      </c>
      <c r="C11" s="35">
        <v>15363.52</v>
      </c>
      <c r="D11" s="36">
        <v>15333.85</v>
      </c>
      <c r="E11" s="44">
        <f>B11-C11+D11</f>
        <v>-291.85000000000036</v>
      </c>
    </row>
    <row r="12" spans="1:11" s="2" customFormat="1" ht="14.4" customHeight="1" x14ac:dyDescent="0.25">
      <c r="A12" s="5" t="s">
        <v>11</v>
      </c>
      <c r="B12" s="37">
        <v>26570.31</v>
      </c>
      <c r="C12" s="37">
        <v>0</v>
      </c>
      <c r="D12" s="38">
        <v>0</v>
      </c>
      <c r="E12" s="29">
        <f>B12-C12+D12</f>
        <v>26570.31</v>
      </c>
    </row>
    <row r="13" spans="1:11" s="2" customFormat="1" ht="14.4" customHeight="1" x14ac:dyDescent="0.25">
      <c r="A13" s="5" t="s">
        <v>13</v>
      </c>
      <c r="B13" s="39">
        <v>0</v>
      </c>
      <c r="C13" s="39">
        <v>0</v>
      </c>
      <c r="D13" s="38">
        <v>0</v>
      </c>
      <c r="E13" s="29">
        <f>B13-C13+D13</f>
        <v>0</v>
      </c>
    </row>
    <row r="14" spans="1:11" s="2" customFormat="1" ht="16.5" customHeight="1" thickBot="1" x14ac:dyDescent="0.3">
      <c r="A14" s="6" t="s">
        <v>16</v>
      </c>
      <c r="B14" s="40">
        <v>-514.83000000000004</v>
      </c>
      <c r="C14" s="40">
        <v>3181.04</v>
      </c>
      <c r="D14" s="41">
        <v>5472.3</v>
      </c>
      <c r="E14" s="42">
        <f>B14-C14+D14</f>
        <v>1776.4300000000003</v>
      </c>
    </row>
    <row r="15" spans="1:11" s="2" customFormat="1" ht="15.6" customHeight="1" thickBot="1" x14ac:dyDescent="0.3">
      <c r="A15" s="27" t="s">
        <v>12</v>
      </c>
      <c r="B15" s="51">
        <f>SUM(B11:B14)</f>
        <v>25793.3</v>
      </c>
      <c r="C15" s="51">
        <f>SUM(C11:C14)</f>
        <v>18544.560000000001</v>
      </c>
      <c r="D15" s="53">
        <f>SUM(D11:D14)</f>
        <v>20806.150000000001</v>
      </c>
      <c r="E15" s="52">
        <f>SUM(E11:E14)</f>
        <v>28054.89</v>
      </c>
    </row>
    <row r="16" spans="1:11" ht="13.8" x14ac:dyDescent="0.25">
      <c r="B16" s="61" t="s">
        <v>4</v>
      </c>
      <c r="C16" s="61"/>
      <c r="D16" s="61"/>
      <c r="E16" s="1">
        <f>B7+D7-C7+68498.78</f>
        <v>21084.399999999878</v>
      </c>
    </row>
    <row r="17" spans="1:5" s="9" customFormat="1" ht="13.8" thickBot="1" x14ac:dyDescent="0.3">
      <c r="B17" s="11" t="s">
        <v>2</v>
      </c>
      <c r="C17" s="10"/>
    </row>
    <row r="18" spans="1:5" ht="15.6" customHeight="1" x14ac:dyDescent="0.25">
      <c r="A18" s="65" t="s">
        <v>18</v>
      </c>
      <c r="B18" s="66"/>
      <c r="C18" s="66"/>
      <c r="D18" s="66"/>
      <c r="E18" s="28">
        <v>25658.639999999999</v>
      </c>
    </row>
    <row r="19" spans="1:5" x14ac:dyDescent="0.25">
      <c r="A19" s="57" t="s">
        <v>19</v>
      </c>
      <c r="B19" s="58"/>
      <c r="C19" s="58"/>
      <c r="D19" s="58"/>
      <c r="E19" s="29">
        <v>7269.95</v>
      </c>
    </row>
    <row r="20" spans="1:5" x14ac:dyDescent="0.25">
      <c r="A20" s="57" t="s">
        <v>20</v>
      </c>
      <c r="B20" s="58"/>
      <c r="C20" s="58"/>
      <c r="D20" s="58"/>
      <c r="E20" s="29">
        <v>19667.400000000001</v>
      </c>
    </row>
    <row r="21" spans="1:5" x14ac:dyDescent="0.25">
      <c r="A21" s="57" t="s">
        <v>0</v>
      </c>
      <c r="B21" s="58"/>
      <c r="C21" s="58"/>
      <c r="D21" s="58"/>
      <c r="E21" s="29">
        <v>25520.65</v>
      </c>
    </row>
    <row r="22" spans="1:5" x14ac:dyDescent="0.25">
      <c r="A22" s="57" t="s">
        <v>21</v>
      </c>
      <c r="B22" s="58"/>
      <c r="C22" s="58"/>
      <c r="D22" s="58"/>
      <c r="E22" s="29">
        <v>414814.68</v>
      </c>
    </row>
    <row r="23" spans="1:5" ht="16.5" customHeight="1" x14ac:dyDescent="0.25">
      <c r="A23" s="59" t="s">
        <v>22</v>
      </c>
      <c r="B23" s="58"/>
      <c r="C23" s="58"/>
      <c r="D23" s="58"/>
      <c r="E23" s="29">
        <v>20542.419999999998</v>
      </c>
    </row>
    <row r="24" spans="1:5" x14ac:dyDescent="0.25">
      <c r="A24" s="57" t="s">
        <v>23</v>
      </c>
      <c r="B24" s="58"/>
      <c r="C24" s="58"/>
      <c r="D24" s="58"/>
      <c r="E24" s="29">
        <v>122733.83</v>
      </c>
    </row>
    <row r="25" spans="1:5" ht="15.75" customHeight="1" thickBot="1" x14ac:dyDescent="0.3">
      <c r="A25" s="73" t="s">
        <v>24</v>
      </c>
      <c r="B25" s="74"/>
      <c r="C25" s="74"/>
      <c r="D25" s="74"/>
      <c r="E25" s="30">
        <v>10800</v>
      </c>
    </row>
    <row r="26" spans="1:5" ht="17.25" customHeight="1" thickBot="1" x14ac:dyDescent="0.3">
      <c r="A26" s="78" t="s">
        <v>1</v>
      </c>
      <c r="B26" s="79"/>
      <c r="C26" s="79"/>
      <c r="D26" s="80"/>
      <c r="E26" s="31">
        <f>SUM(E18:E25)</f>
        <v>647007.56999999995</v>
      </c>
    </row>
    <row r="27" spans="1:5" s="7" customFormat="1" ht="13.8" customHeight="1" thickBot="1" x14ac:dyDescent="0.3">
      <c r="B27" s="81" t="s">
        <v>14</v>
      </c>
      <c r="C27" s="81"/>
      <c r="D27" s="82"/>
      <c r="E27" s="82"/>
    </row>
    <row r="28" spans="1:5" ht="15.75" customHeight="1" x14ac:dyDescent="0.25">
      <c r="A28" s="65" t="s">
        <v>25</v>
      </c>
      <c r="B28" s="66"/>
      <c r="C28" s="66"/>
      <c r="D28" s="66"/>
      <c r="E28" s="28">
        <v>15363.55</v>
      </c>
    </row>
    <row r="29" spans="1:5" ht="15.75" customHeight="1" x14ac:dyDescent="0.25">
      <c r="A29" s="57" t="s">
        <v>26</v>
      </c>
      <c r="B29" s="58"/>
      <c r="C29" s="58"/>
      <c r="D29" s="58"/>
      <c r="E29" s="29">
        <v>0</v>
      </c>
    </row>
    <row r="30" spans="1:5" ht="15.75" customHeight="1" x14ac:dyDescent="0.25">
      <c r="A30" s="57" t="s">
        <v>27</v>
      </c>
      <c r="B30" s="58"/>
      <c r="C30" s="58"/>
      <c r="D30" s="58"/>
      <c r="E30" s="29">
        <v>0</v>
      </c>
    </row>
    <row r="31" spans="1:5" ht="15.75" customHeight="1" thickBot="1" x14ac:dyDescent="0.3">
      <c r="A31" s="73" t="s">
        <v>28</v>
      </c>
      <c r="B31" s="74"/>
      <c r="C31" s="74"/>
      <c r="D31" s="74"/>
      <c r="E31" s="32">
        <v>4274.28</v>
      </c>
    </row>
    <row r="32" spans="1:5" ht="15.75" customHeight="1" thickBot="1" x14ac:dyDescent="0.3">
      <c r="A32" s="75" t="s">
        <v>15</v>
      </c>
      <c r="B32" s="76"/>
      <c r="C32" s="76"/>
      <c r="D32" s="76"/>
      <c r="E32" s="33">
        <f>SUM(E28:E31)</f>
        <v>19637.829999999998</v>
      </c>
    </row>
    <row r="33" spans="1:5" ht="6.75" customHeight="1" x14ac:dyDescent="0.25">
      <c r="A33" s="14"/>
      <c r="B33" s="15"/>
      <c r="C33" s="15"/>
      <c r="D33" s="15"/>
      <c r="E33" s="16"/>
    </row>
    <row r="34" spans="1:5" s="7" customFormat="1" ht="12.6" customHeight="1" thickBot="1" x14ac:dyDescent="0.3">
      <c r="B34" s="11" t="s">
        <v>5</v>
      </c>
      <c r="C34" s="8"/>
    </row>
    <row r="35" spans="1:5" ht="15" customHeight="1" x14ac:dyDescent="0.25">
      <c r="A35" s="77" t="s">
        <v>35</v>
      </c>
      <c r="B35" s="66"/>
      <c r="C35" s="66"/>
      <c r="D35" s="66"/>
      <c r="E35" s="28">
        <f>3524.6+6523.9</f>
        <v>10048.5</v>
      </c>
    </row>
    <row r="36" spans="1:5" ht="15.75" customHeight="1" x14ac:dyDescent="0.25">
      <c r="A36" s="59" t="s">
        <v>36</v>
      </c>
      <c r="B36" s="58"/>
      <c r="C36" s="58"/>
      <c r="D36" s="58"/>
      <c r="E36" s="29">
        <v>3352.8</v>
      </c>
    </row>
    <row r="37" spans="1:5" ht="15.75" customHeight="1" x14ac:dyDescent="0.25">
      <c r="A37" s="59" t="s">
        <v>37</v>
      </c>
      <c r="B37" s="58"/>
      <c r="C37" s="58"/>
      <c r="D37" s="58"/>
      <c r="E37" s="29">
        <v>2229.5</v>
      </c>
    </row>
    <row r="38" spans="1:5" ht="15.75" customHeight="1" x14ac:dyDescent="0.25">
      <c r="A38" s="59" t="s">
        <v>38</v>
      </c>
      <c r="B38" s="58"/>
      <c r="C38" s="58"/>
      <c r="D38" s="58"/>
      <c r="E38" s="29">
        <v>14898.5</v>
      </c>
    </row>
    <row r="39" spans="1:5" ht="15.75" customHeight="1" x14ac:dyDescent="0.25">
      <c r="A39" s="59" t="s">
        <v>39</v>
      </c>
      <c r="B39" s="58"/>
      <c r="C39" s="58"/>
      <c r="D39" s="58"/>
      <c r="E39" s="29">
        <v>19975</v>
      </c>
    </row>
    <row r="40" spans="1:5" ht="15.75" customHeight="1" x14ac:dyDescent="0.25">
      <c r="A40" s="70" t="s">
        <v>40</v>
      </c>
      <c r="B40" s="71"/>
      <c r="C40" s="71"/>
      <c r="D40" s="72"/>
      <c r="E40" s="29">
        <f>21146.3+22265+8098.5+14297.8+3463.8</f>
        <v>69271.400000000009</v>
      </c>
    </row>
    <row r="41" spans="1:5" ht="15.75" customHeight="1" x14ac:dyDescent="0.25">
      <c r="A41" s="59" t="s">
        <v>41</v>
      </c>
      <c r="B41" s="58"/>
      <c r="C41" s="58"/>
      <c r="D41" s="58"/>
      <c r="E41" s="29">
        <v>4337.3999999999996</v>
      </c>
    </row>
    <row r="42" spans="1:5" ht="15.75" customHeight="1" x14ac:dyDescent="0.25">
      <c r="A42" s="59" t="s">
        <v>47</v>
      </c>
      <c r="B42" s="58"/>
      <c r="C42" s="58"/>
      <c r="D42" s="58"/>
      <c r="E42" s="29">
        <v>600</v>
      </c>
    </row>
    <row r="43" spans="1:5" ht="15.75" customHeight="1" x14ac:dyDescent="0.25">
      <c r="A43" s="59" t="s">
        <v>48</v>
      </c>
      <c r="B43" s="58"/>
      <c r="C43" s="58"/>
      <c r="D43" s="58"/>
      <c r="E43" s="29">
        <v>844.1</v>
      </c>
    </row>
    <row r="44" spans="1:5" ht="15.75" customHeight="1" x14ac:dyDescent="0.25">
      <c r="A44" s="59" t="s">
        <v>49</v>
      </c>
      <c r="B44" s="58"/>
      <c r="C44" s="58"/>
      <c r="D44" s="58"/>
      <c r="E44" s="29">
        <v>623.4</v>
      </c>
    </row>
    <row r="45" spans="1:5" ht="15.75" customHeight="1" x14ac:dyDescent="0.25">
      <c r="A45" s="59" t="s">
        <v>50</v>
      </c>
      <c r="B45" s="58"/>
      <c r="C45" s="58"/>
      <c r="D45" s="58"/>
      <c r="E45" s="29">
        <v>18650</v>
      </c>
    </row>
    <row r="46" spans="1:5" ht="15.75" customHeight="1" x14ac:dyDescent="0.25">
      <c r="A46" s="59" t="s">
        <v>51</v>
      </c>
      <c r="B46" s="58"/>
      <c r="C46" s="58"/>
      <c r="D46" s="58"/>
      <c r="E46" s="29">
        <v>10247.299999999999</v>
      </c>
    </row>
    <row r="47" spans="1:5" ht="15.75" customHeight="1" thickBot="1" x14ac:dyDescent="0.3">
      <c r="A47" s="59" t="s">
        <v>52</v>
      </c>
      <c r="B47" s="58"/>
      <c r="C47" s="58"/>
      <c r="D47" s="58"/>
      <c r="E47" s="29">
        <f>11280.5+13509.9</f>
        <v>24790.400000000001</v>
      </c>
    </row>
    <row r="48" spans="1:5" ht="15.75" hidden="1" customHeight="1" x14ac:dyDescent="0.25">
      <c r="A48" s="59"/>
      <c r="B48" s="58"/>
      <c r="C48" s="58"/>
      <c r="D48" s="58"/>
      <c r="E48" s="29"/>
    </row>
    <row r="49" spans="1:5" ht="15.75" hidden="1" customHeight="1" x14ac:dyDescent="0.25">
      <c r="A49" s="59"/>
      <c r="B49" s="58"/>
      <c r="C49" s="58"/>
      <c r="D49" s="58"/>
      <c r="E49" s="29"/>
    </row>
    <row r="50" spans="1:5" ht="15.75" hidden="1" customHeight="1" x14ac:dyDescent="0.25">
      <c r="A50" s="59"/>
      <c r="B50" s="58"/>
      <c r="C50" s="58"/>
      <c r="D50" s="58"/>
      <c r="E50" s="29"/>
    </row>
    <row r="51" spans="1:5" ht="15.75" hidden="1" customHeight="1" x14ac:dyDescent="0.25">
      <c r="A51" s="59"/>
      <c r="B51" s="58"/>
      <c r="C51" s="58"/>
      <c r="D51" s="58"/>
      <c r="E51" s="29"/>
    </row>
    <row r="52" spans="1:5" ht="15.75" hidden="1" customHeight="1" x14ac:dyDescent="0.25">
      <c r="A52" s="59"/>
      <c r="B52" s="58"/>
      <c r="C52" s="58"/>
      <c r="D52" s="58"/>
      <c r="E52" s="29"/>
    </row>
    <row r="53" spans="1:5" ht="15.75" hidden="1" customHeight="1" x14ac:dyDescent="0.25">
      <c r="A53" s="59"/>
      <c r="B53" s="58"/>
      <c r="C53" s="58"/>
      <c r="D53" s="58"/>
      <c r="E53" s="29"/>
    </row>
    <row r="54" spans="1:5" ht="15.75" hidden="1" customHeight="1" x14ac:dyDescent="0.25">
      <c r="A54" s="59"/>
      <c r="B54" s="58"/>
      <c r="C54" s="58"/>
      <c r="D54" s="58"/>
      <c r="E54" s="29"/>
    </row>
    <row r="55" spans="1:5" ht="15.75" hidden="1" customHeight="1" x14ac:dyDescent="0.25">
      <c r="A55" s="59"/>
      <c r="B55" s="58"/>
      <c r="C55" s="58"/>
      <c r="D55" s="58"/>
      <c r="E55" s="29"/>
    </row>
    <row r="56" spans="1:5" ht="15.75" hidden="1" customHeight="1" x14ac:dyDescent="0.25">
      <c r="A56" s="59"/>
      <c r="B56" s="58"/>
      <c r="C56" s="58"/>
      <c r="D56" s="58"/>
      <c r="E56" s="29"/>
    </row>
    <row r="57" spans="1:5" ht="15.75" hidden="1" customHeight="1" x14ac:dyDescent="0.25">
      <c r="A57" s="59"/>
      <c r="B57" s="58"/>
      <c r="C57" s="58"/>
      <c r="D57" s="58"/>
      <c r="E57" s="29"/>
    </row>
    <row r="58" spans="1:5" ht="15.75" hidden="1" customHeight="1" thickBot="1" x14ac:dyDescent="0.3">
      <c r="A58" s="85"/>
      <c r="B58" s="86"/>
      <c r="C58" s="86"/>
      <c r="D58" s="86"/>
      <c r="E58" s="42"/>
    </row>
    <row r="59" spans="1:5" s="9" customFormat="1" ht="15" customHeight="1" thickBot="1" x14ac:dyDescent="0.25">
      <c r="A59" s="83" t="s">
        <v>3</v>
      </c>
      <c r="B59" s="84"/>
      <c r="C59" s="84"/>
      <c r="D59" s="84"/>
      <c r="E59" s="34">
        <f>SUM(E35:E58)</f>
        <v>179868.3</v>
      </c>
    </row>
    <row r="60" spans="1:5" s="11" customFormat="1" ht="15.75" customHeight="1" x14ac:dyDescent="0.25">
      <c r="B60" s="17" t="s">
        <v>6</v>
      </c>
      <c r="C60" s="17"/>
      <c r="D60" s="17"/>
      <c r="E60" s="18">
        <f>E32+E26+E59</f>
        <v>846513.7</v>
      </c>
    </row>
    <row r="61" spans="1:5" s="12" customFormat="1" ht="13.8" x14ac:dyDescent="0.25">
      <c r="B61" s="17" t="s">
        <v>33</v>
      </c>
      <c r="C61" s="17"/>
      <c r="D61" s="17"/>
      <c r="E61" s="19">
        <f>D7-E60</f>
        <v>13824.5</v>
      </c>
    </row>
    <row r="62" spans="1:5" s="12" customFormat="1" ht="15" customHeight="1" x14ac:dyDescent="0.25">
      <c r="B62" s="17" t="s">
        <v>44</v>
      </c>
      <c r="C62" s="17"/>
      <c r="D62" s="17"/>
      <c r="E62" s="20">
        <f>E4+E61</f>
        <v>175004.57</v>
      </c>
    </row>
  </sheetData>
  <mergeCells count="46">
    <mergeCell ref="A47:D47"/>
    <mergeCell ref="A50:D50"/>
    <mergeCell ref="A48:D48"/>
    <mergeCell ref="A59:D59"/>
    <mergeCell ref="A49:D49"/>
    <mergeCell ref="A57:D57"/>
    <mergeCell ref="A53:D53"/>
    <mergeCell ref="A51:D51"/>
    <mergeCell ref="A58:D58"/>
    <mergeCell ref="A55:D55"/>
    <mergeCell ref="A54:D54"/>
    <mergeCell ref="A56:D56"/>
    <mergeCell ref="A52:D52"/>
    <mergeCell ref="A31:D31"/>
    <mergeCell ref="A25:D25"/>
    <mergeCell ref="A32:D32"/>
    <mergeCell ref="A35:D35"/>
    <mergeCell ref="A26:D26"/>
    <mergeCell ref="A28:D28"/>
    <mergeCell ref="A29:D29"/>
    <mergeCell ref="A30:D30"/>
    <mergeCell ref="B27:E27"/>
    <mergeCell ref="A36:D36"/>
    <mergeCell ref="A45:D45"/>
    <mergeCell ref="A46:D46"/>
    <mergeCell ref="A43:D43"/>
    <mergeCell ref="A41:D41"/>
    <mergeCell ref="A42:D42"/>
    <mergeCell ref="A39:D39"/>
    <mergeCell ref="A37:D37"/>
    <mergeCell ref="A38:D38"/>
    <mergeCell ref="A40:D40"/>
    <mergeCell ref="A44:D44"/>
    <mergeCell ref="A3:D3"/>
    <mergeCell ref="A22:D22"/>
    <mergeCell ref="A23:D23"/>
    <mergeCell ref="A24:D24"/>
    <mergeCell ref="B4:D4"/>
    <mergeCell ref="B16:D16"/>
    <mergeCell ref="A10:E10"/>
    <mergeCell ref="A18:D18"/>
    <mergeCell ref="A19:D19"/>
    <mergeCell ref="A20:D20"/>
    <mergeCell ref="A21:D21"/>
    <mergeCell ref="B8:D8"/>
    <mergeCell ref="B9:D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2025-03-18T04:18:14Z</cp:lastPrinted>
  <dcterms:created xsi:type="dcterms:W3CDTF">2012-01-24T09:54:37Z</dcterms:created>
  <dcterms:modified xsi:type="dcterms:W3CDTF">2025-03-18T04:19:30Z</dcterms:modified>
</cp:coreProperties>
</file>