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095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39" i="1" l="1"/>
  <c r="E38" i="1" l="1"/>
  <c r="E25" i="1" l="1"/>
  <c r="E10" i="1" l="1"/>
  <c r="E11" i="1"/>
  <c r="E12" i="1"/>
  <c r="E9" i="1"/>
  <c r="D13" i="1"/>
  <c r="C13" i="1"/>
  <c r="B13" i="1"/>
  <c r="E7" i="1"/>
  <c r="E31" i="1" l="1"/>
  <c r="E60" i="1" l="1"/>
  <c r="E13" i="1" l="1"/>
  <c r="E61" i="1"/>
  <c r="E62" i="1" l="1"/>
  <c r="E63" i="1" s="1"/>
</calcChain>
</file>

<file path=xl/sharedStrings.xml><?xml version="1.0" encoding="utf-8"?>
<sst xmlns="http://schemas.openxmlformats.org/spreadsheetml/2006/main" count="47" uniqueCount="47">
  <si>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</si>
  <si>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</si>
  <si>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</si>
  <si>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</si>
  <si>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</si>
  <si>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</si>
  <si>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</si>
  <si>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</si>
  <si>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</si>
  <si>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</si>
  <si>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</si>
  <si>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</si>
  <si>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</si>
  <si>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</si>
  <si>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</si>
  <si>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</si>
  <si>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</si>
  <si>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МОЖАЙСКОГО,  2</t>
  </si>
  <si>
    <t>Аварийная служба</t>
  </si>
  <si>
    <t>Услуги паспортной службы</t>
  </si>
  <si>
    <t xml:space="preserve">Услуги по начислению </t>
  </si>
  <si>
    <t>Услуги по содержанию МКД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</si>
  <si>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</si>
  <si>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</si>
  <si>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</si>
  <si>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</si>
  <si>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</si>
  <si>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Тех.обслуживание узла учета теплоэнергии </t>
  </si>
  <si>
    <t>Тариф на тех/содерж-21,48,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</si>
  <si>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</si>
  <si>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</si>
  <si>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</si>
  <si>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</si>
  <si>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постройки-1962, кирпичный, количество этажей-3, количество подъездов-3, количество квартир-36, газ балонный, общая площадь дома-1507,10, кол-во зарегистрированных-65</t>
  </si>
  <si>
    <t>Замена участка стояка системы ГВС  кв.2  /январь 2024г</t>
  </si>
  <si>
    <t>Вознаграждение совета МКД</t>
  </si>
  <si>
    <t>Налоги с вознаграждения совета МКД</t>
  </si>
  <si>
    <t>Ремонт уличного освещения 2,3п  /апрель 2024г</t>
  </si>
  <si>
    <t>Ремонт мусорного бака  /май 2024г</t>
  </si>
  <si>
    <t>Погрузка, вывоз мусора с контейнерной площадки  /май 2024г</t>
  </si>
  <si>
    <t>Ремонт системы отопления кв.3  /сентябрь 2024г</t>
  </si>
  <si>
    <t>за   2024 год</t>
  </si>
  <si>
    <t>Задолженность на 01.01.2025г.</t>
  </si>
  <si>
    <t xml:space="preserve">8. Средства на счете дома на 01.01.2025г.    </t>
  </si>
  <si>
    <t>Опиловка, погрузка и вывоз веток  /октябрь 2024г</t>
  </si>
  <si>
    <t>Погрузка, вывоз мусора с контейнерной площадки и веток после опиловки  /ноябрь 2024г</t>
  </si>
  <si>
    <t>Ремонт пола в подъезде № 2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</si>
</sst>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9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7" fillId="0" borderId="37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10" fillId="0" borderId="0" xfId="0" applyFont="1" applyAlignment="1">
      <alignment horizontal="left"/>
    </xf>
    <xf numFmtId="0" fontId="11" fillId="0" borderId="33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12" fillId="0" borderId="22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0" fillId="0" borderId="32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0" fillId="0" borderId="31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6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38" xfId="0" applyNumberFormat="1" applyFont="1" applyBorder="1" applyAlignment="1">
      <alignment vertical="top"/>
    </xf>
    <xf numFmtId="4" fontId="0" fillId="0" borderId="41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6" fillId="0" borderId="22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4" fontId="3" fillId="0" borderId="39" xfId="0" applyNumberFormat="1" applyFont="1" applyBorder="1" applyAlignment="1">
      <alignment vertical="top"/>
    </xf>
    <xf numFmtId="0" fontId="3" fillId="0" borderId="39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6" fillId="0" borderId="38" xfId="0" applyFont="1" applyBorder="1" applyAlignment="1">
      <alignment vertical="top" wrapText="1"/>
    </xf>
    <xf numFmtId="0" fontId="9" fillId="0" borderId="38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34" zoomScaleNormal="100" workbookViewId="0">
      <selection activeCell="F67" sqref="F67"/>
    </sheetView>
  </sheetViews>
  <sheetFormatPr defaultRowHeight="13.2" x14ac:dyDescent="0.25"/>
  <cols>
    <col min="1" max="1" width="15.44140625" customWidth="1"/>
    <col min="2" max="2" width="22" customWidth="1"/>
    <col min="3" max="3" width="20.88671875" customWidth="1"/>
    <col min="4" max="4" width="26.44140625" customWidth="1"/>
    <col min="5" max="5" width="23.5546875" customWidth="1"/>
  </cols>
  <sheetData>
    <row r="1" spans="1:11" ht="17.399999999999999" x14ac:dyDescent="0.3">
      <c r="B1" s="33" t="s">
        <v>17</v>
      </c>
      <c r="C1" s="7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4" t="s">
        <v>41</v>
      </c>
      <c r="C2" s="15"/>
      <c r="D2" s="9"/>
      <c r="E2" s="9"/>
      <c r="F2" s="9"/>
      <c r="G2" s="9"/>
      <c r="H2" s="9"/>
      <c r="I2" s="9"/>
      <c r="J2" s="9"/>
      <c r="K2" s="9"/>
    </row>
    <row r="3" spans="1:11" ht="27" customHeight="1" thickBot="1" x14ac:dyDescent="0.35">
      <c r="A3" s="50" t="s">
        <v>33</v>
      </c>
      <c r="B3" s="50"/>
      <c r="C3" s="50"/>
      <c r="D3" s="51"/>
      <c r="E3" s="16" t="s">
        <v>28</v>
      </c>
      <c r="F3" s="6"/>
      <c r="G3" s="6"/>
      <c r="H3" s="6"/>
      <c r="I3" s="6"/>
      <c r="J3" s="6"/>
      <c r="K3" s="6"/>
    </row>
    <row r="4" spans="1:11" ht="13.8" x14ac:dyDescent="0.25">
      <c r="B4" s="72" t="s">
        <v>29</v>
      </c>
      <c r="C4" s="72"/>
      <c r="D4" s="72"/>
      <c r="E4" s="17">
        <v>69630.09</v>
      </c>
    </row>
    <row r="5" spans="1:11" ht="16.2" thickBot="1" x14ac:dyDescent="0.35">
      <c r="B5" s="26" t="s">
        <v>30</v>
      </c>
      <c r="C5" s="18"/>
      <c r="D5" s="18"/>
      <c r="E5" s="18"/>
      <c r="F5" s="10"/>
      <c r="G5" s="10"/>
      <c r="H5" s="10"/>
      <c r="I5" s="10"/>
      <c r="J5" s="10"/>
      <c r="K5" s="10"/>
    </row>
    <row r="6" spans="1:11" ht="21" thickBot="1" x14ac:dyDescent="0.35">
      <c r="B6" s="28" t="s">
        <v>31</v>
      </c>
      <c r="C6" s="29" t="s">
        <v>8</v>
      </c>
      <c r="D6" s="29" t="s">
        <v>9</v>
      </c>
      <c r="E6" s="30" t="s">
        <v>42</v>
      </c>
      <c r="F6" s="14"/>
      <c r="G6" s="14"/>
      <c r="H6" s="14"/>
      <c r="I6" s="14"/>
      <c r="J6" s="14"/>
      <c r="K6" s="14"/>
    </row>
    <row r="7" spans="1:11" ht="16.2" thickBot="1" x14ac:dyDescent="0.35">
      <c r="B7" s="45">
        <v>-221411.51</v>
      </c>
      <c r="C7" s="46">
        <v>459423.25</v>
      </c>
      <c r="D7" s="46">
        <v>413430.02</v>
      </c>
      <c r="E7" s="47">
        <f>D7-C7+B7</f>
        <v>-267404.74</v>
      </c>
      <c r="F7" s="14"/>
      <c r="G7" s="14"/>
      <c r="H7" s="14"/>
      <c r="I7" s="14"/>
      <c r="J7" s="14"/>
      <c r="K7" s="14"/>
    </row>
    <row r="8" spans="1:11" s="4" customFormat="1" ht="9.6" customHeight="1" thickBot="1" x14ac:dyDescent="0.3">
      <c r="A8" s="74" t="s">
        <v>7</v>
      </c>
      <c r="B8" s="75"/>
      <c r="C8" s="75"/>
      <c r="D8" s="75"/>
      <c r="E8" s="76"/>
    </row>
    <row r="9" spans="1:11" ht="16.8" customHeight="1" x14ac:dyDescent="0.25">
      <c r="A9" s="1" t="s">
        <v>10</v>
      </c>
      <c r="B9" s="19">
        <v>-4196.99</v>
      </c>
      <c r="C9" s="19">
        <v>1091.08</v>
      </c>
      <c r="D9" s="20">
        <v>1186.02</v>
      </c>
      <c r="E9" s="34">
        <f>D9-C9+B9</f>
        <v>-4102.0499999999993</v>
      </c>
    </row>
    <row r="10" spans="1:11" ht="16.2" customHeight="1" x14ac:dyDescent="0.25">
      <c r="A10" s="2" t="s">
        <v>11</v>
      </c>
      <c r="B10" s="22">
        <v>2528.23</v>
      </c>
      <c r="C10" s="22">
        <v>0</v>
      </c>
      <c r="D10" s="23">
        <v>40.840000000000003</v>
      </c>
      <c r="E10" s="43">
        <f t="shared" ref="E10:E12" si="0">D10-C10+B10</f>
        <v>2569.0700000000002</v>
      </c>
    </row>
    <row r="11" spans="1:11" ht="16.2" customHeight="1" x14ac:dyDescent="0.25">
      <c r="A11" s="2" t="s">
        <v>13</v>
      </c>
      <c r="B11" s="22">
        <v>-9717.01</v>
      </c>
      <c r="C11" s="22">
        <v>12081.99</v>
      </c>
      <c r="D11" s="23">
        <v>11935.13</v>
      </c>
      <c r="E11" s="43">
        <f t="shared" si="0"/>
        <v>-9863.8700000000008</v>
      </c>
    </row>
    <row r="12" spans="1:11" ht="16.2" customHeight="1" thickBot="1" x14ac:dyDescent="0.3">
      <c r="A12" s="11" t="s">
        <v>16</v>
      </c>
      <c r="B12" s="22">
        <v>-815.66</v>
      </c>
      <c r="C12" s="22">
        <v>1195.75</v>
      </c>
      <c r="D12" s="23">
        <v>1761.44</v>
      </c>
      <c r="E12" s="35">
        <f t="shared" si="0"/>
        <v>-249.96999999999991</v>
      </c>
    </row>
    <row r="13" spans="1:11" ht="15.6" customHeight="1" thickBot="1" x14ac:dyDescent="0.3">
      <c r="A13" s="12" t="s">
        <v>12</v>
      </c>
      <c r="B13" s="46">
        <f>SUM(B9:B12)</f>
        <v>-12201.43</v>
      </c>
      <c r="C13" s="46">
        <f>SUM(C9:C12)</f>
        <v>14368.82</v>
      </c>
      <c r="D13" s="48">
        <f>SUM(D9:D12)</f>
        <v>14923.43</v>
      </c>
      <c r="E13" s="47">
        <f>SUM(E9:E12)</f>
        <v>-11646.82</v>
      </c>
    </row>
    <row r="14" spans="1:11" ht="15" customHeight="1" x14ac:dyDescent="0.25">
      <c r="B14" s="73" t="s">
        <v>4</v>
      </c>
      <c r="C14" s="73"/>
      <c r="D14" s="73"/>
      <c r="E14" s="27">
        <f>D7-C7+B7+37067.65</f>
        <v>-230337.09</v>
      </c>
    </row>
    <row r="15" spans="1:11" ht="15" customHeight="1" thickBot="1" x14ac:dyDescent="0.3">
      <c r="B15" s="26" t="s">
        <v>2</v>
      </c>
      <c r="C15" s="13"/>
    </row>
    <row r="16" spans="1:11" ht="15.75" customHeight="1" x14ac:dyDescent="0.25">
      <c r="A16" s="68" t="s">
        <v>18</v>
      </c>
      <c r="B16" s="69"/>
      <c r="C16" s="69"/>
      <c r="D16" s="69"/>
      <c r="E16" s="21">
        <v>10851.12</v>
      </c>
    </row>
    <row r="17" spans="1:5" ht="15.75" customHeight="1" x14ac:dyDescent="0.25">
      <c r="A17" s="58" t="s">
        <v>19</v>
      </c>
      <c r="B17" s="53"/>
      <c r="C17" s="53"/>
      <c r="D17" s="53"/>
      <c r="E17" s="24">
        <v>3074.48</v>
      </c>
    </row>
    <row r="18" spans="1:5" ht="15.75" customHeight="1" x14ac:dyDescent="0.25">
      <c r="A18" s="58" t="s">
        <v>20</v>
      </c>
      <c r="B18" s="53"/>
      <c r="C18" s="53"/>
      <c r="D18" s="53"/>
      <c r="E18" s="24">
        <v>10401.129999999999</v>
      </c>
    </row>
    <row r="19" spans="1:5" ht="15.75" customHeight="1" x14ac:dyDescent="0.25">
      <c r="A19" s="58" t="s">
        <v>0</v>
      </c>
      <c r="B19" s="53"/>
      <c r="C19" s="53"/>
      <c r="D19" s="53"/>
      <c r="E19" s="24">
        <v>12144.9</v>
      </c>
    </row>
    <row r="20" spans="1:5" ht="15.75" customHeight="1" x14ac:dyDescent="0.25">
      <c r="A20" s="58" t="s">
        <v>21</v>
      </c>
      <c r="B20" s="53"/>
      <c r="C20" s="53"/>
      <c r="D20" s="53"/>
      <c r="E20" s="24">
        <v>175426.44</v>
      </c>
    </row>
    <row r="21" spans="1:5" ht="15.75" customHeight="1" x14ac:dyDescent="0.25">
      <c r="A21" s="58" t="s">
        <v>22</v>
      </c>
      <c r="B21" s="53"/>
      <c r="C21" s="53"/>
      <c r="D21" s="53"/>
      <c r="E21" s="24">
        <v>58234.34</v>
      </c>
    </row>
    <row r="22" spans="1:5" ht="15.75" customHeight="1" x14ac:dyDescent="0.25">
      <c r="A22" s="58" t="s">
        <v>27</v>
      </c>
      <c r="B22" s="53"/>
      <c r="C22" s="53"/>
      <c r="D22" s="53"/>
      <c r="E22" s="24">
        <v>10800</v>
      </c>
    </row>
    <row r="23" spans="1:5" ht="15.75" customHeight="1" x14ac:dyDescent="0.25">
      <c r="A23" s="58" t="s">
        <v>35</v>
      </c>
      <c r="B23" s="53"/>
      <c r="C23" s="53"/>
      <c r="D23" s="53"/>
      <c r="E23" s="24">
        <v>13624.49</v>
      </c>
    </row>
    <row r="24" spans="1:5" ht="15.75" customHeight="1" thickBot="1" x14ac:dyDescent="0.3">
      <c r="A24" s="58" t="s">
        <v>36</v>
      </c>
      <c r="B24" s="53"/>
      <c r="C24" s="53"/>
      <c r="D24" s="53"/>
      <c r="E24" s="49">
        <v>10277.64</v>
      </c>
    </row>
    <row r="25" spans="1:5" ht="17.25" customHeight="1" thickBot="1" x14ac:dyDescent="0.3">
      <c r="A25" s="66" t="s">
        <v>1</v>
      </c>
      <c r="B25" s="67"/>
      <c r="C25" s="67"/>
      <c r="D25" s="67"/>
      <c r="E25" s="25">
        <f>SUM(E16:E24)</f>
        <v>304834.54000000004</v>
      </c>
    </row>
    <row r="26" spans="1:5" ht="31.8" customHeight="1" thickBot="1" x14ac:dyDescent="0.3">
      <c r="A26" s="4"/>
      <c r="B26" s="77" t="s">
        <v>14</v>
      </c>
      <c r="C26" s="77"/>
      <c r="D26" s="78"/>
      <c r="E26" s="78"/>
    </row>
    <row r="27" spans="1:5" ht="15.75" customHeight="1" x14ac:dyDescent="0.25">
      <c r="A27" s="68" t="s">
        <v>23</v>
      </c>
      <c r="B27" s="69"/>
      <c r="C27" s="69"/>
      <c r="D27" s="69"/>
      <c r="E27" s="21">
        <v>1312.28</v>
      </c>
    </row>
    <row r="28" spans="1:5" ht="15.75" customHeight="1" x14ac:dyDescent="0.25">
      <c r="A28" s="58" t="s">
        <v>24</v>
      </c>
      <c r="B28" s="53"/>
      <c r="C28" s="53"/>
      <c r="D28" s="53"/>
      <c r="E28" s="24">
        <v>0</v>
      </c>
    </row>
    <row r="29" spans="1:5" ht="15.75" customHeight="1" x14ac:dyDescent="0.25">
      <c r="A29" s="58" t="s">
        <v>25</v>
      </c>
      <c r="B29" s="53"/>
      <c r="C29" s="53"/>
      <c r="D29" s="53"/>
      <c r="E29" s="24">
        <v>11918.78</v>
      </c>
    </row>
    <row r="30" spans="1:5" ht="15.75" customHeight="1" thickBot="1" x14ac:dyDescent="0.3">
      <c r="A30" s="70" t="s">
        <v>26</v>
      </c>
      <c r="B30" s="71"/>
      <c r="C30" s="71"/>
      <c r="D30" s="71"/>
      <c r="E30" s="31">
        <v>1558.57</v>
      </c>
    </row>
    <row r="31" spans="1:5" ht="15.75" customHeight="1" thickBot="1" x14ac:dyDescent="0.3">
      <c r="A31" s="62" t="s">
        <v>15</v>
      </c>
      <c r="B31" s="63"/>
      <c r="C31" s="63"/>
      <c r="D31" s="63"/>
      <c r="E31" s="32">
        <f>SUM(E27:E30)</f>
        <v>14789.630000000001</v>
      </c>
    </row>
    <row r="32" spans="1:5" ht="17.399999999999999" customHeight="1" thickBot="1" x14ac:dyDescent="0.3">
      <c r="B32" s="33" t="s">
        <v>5</v>
      </c>
      <c r="C32" s="3"/>
    </row>
    <row r="33" spans="1:5" ht="16.5" customHeight="1" x14ac:dyDescent="0.25">
      <c r="A33" s="64" t="s">
        <v>34</v>
      </c>
      <c r="B33" s="65"/>
      <c r="C33" s="65"/>
      <c r="D33" s="65"/>
      <c r="E33" s="34">
        <v>1727.2</v>
      </c>
    </row>
    <row r="34" spans="1:5" ht="16.5" customHeight="1" x14ac:dyDescent="0.25">
      <c r="A34" s="52" t="s">
        <v>37</v>
      </c>
      <c r="B34" s="53"/>
      <c r="C34" s="53"/>
      <c r="D34" s="53"/>
      <c r="E34" s="24">
        <v>2835.8</v>
      </c>
    </row>
    <row r="35" spans="1:5" ht="16.5" customHeight="1" x14ac:dyDescent="0.25">
      <c r="A35" s="54" t="s">
        <v>38</v>
      </c>
      <c r="B35" s="55"/>
      <c r="C35" s="55"/>
      <c r="D35" s="55"/>
      <c r="E35" s="24">
        <v>1360</v>
      </c>
    </row>
    <row r="36" spans="1:5" ht="15.75" customHeight="1" x14ac:dyDescent="0.25">
      <c r="A36" s="59" t="s">
        <v>39</v>
      </c>
      <c r="B36" s="60"/>
      <c r="C36" s="60"/>
      <c r="D36" s="61"/>
      <c r="E36" s="35">
        <v>1974.6</v>
      </c>
    </row>
    <row r="37" spans="1:5" ht="15.75" customHeight="1" x14ac:dyDescent="0.25">
      <c r="A37" s="82" t="s">
        <v>40</v>
      </c>
      <c r="B37" s="83"/>
      <c r="C37" s="83"/>
      <c r="D37" s="84"/>
      <c r="E37" s="24">
        <v>2649.4</v>
      </c>
    </row>
    <row r="38" spans="1:5" ht="15.75" customHeight="1" x14ac:dyDescent="0.25">
      <c r="A38" s="59" t="s">
        <v>44</v>
      </c>
      <c r="B38" s="60"/>
      <c r="C38" s="60"/>
      <c r="D38" s="61"/>
      <c r="E38" s="24">
        <f>2599.6+8247.8+2599.6+7031.8</f>
        <v>20478.8</v>
      </c>
    </row>
    <row r="39" spans="1:5" ht="15.75" customHeight="1" x14ac:dyDescent="0.25">
      <c r="A39" s="59" t="s">
        <v>45</v>
      </c>
      <c r="B39" s="60"/>
      <c r="C39" s="60"/>
      <c r="D39" s="61"/>
      <c r="E39" s="24">
        <f>9449.3+974.6</f>
        <v>10423.9</v>
      </c>
    </row>
    <row r="40" spans="1:5" ht="15.75" customHeight="1" thickBot="1" x14ac:dyDescent="0.3">
      <c r="A40" s="59" t="s">
        <v>46</v>
      </c>
      <c r="B40" s="60"/>
      <c r="C40" s="60"/>
      <c r="D40" s="61"/>
      <c r="E40" s="24">
        <v>60119.94</v>
      </c>
    </row>
    <row r="41" spans="1:5" ht="15.75" hidden="1" customHeight="1" x14ac:dyDescent="0.25">
      <c r="A41" s="59"/>
      <c r="B41" s="60"/>
      <c r="C41" s="60"/>
      <c r="D41" s="61"/>
      <c r="E41" s="24"/>
    </row>
    <row r="42" spans="1:5" ht="15.75" hidden="1" customHeight="1" x14ac:dyDescent="0.25">
      <c r="A42" s="59"/>
      <c r="B42" s="60"/>
      <c r="C42" s="60"/>
      <c r="D42" s="61"/>
      <c r="E42" s="24"/>
    </row>
    <row r="43" spans="1:5" ht="15.75" hidden="1" customHeight="1" x14ac:dyDescent="0.25">
      <c r="A43" s="59"/>
      <c r="B43" s="60"/>
      <c r="C43" s="60"/>
      <c r="D43" s="61"/>
      <c r="E43" s="24"/>
    </row>
    <row r="44" spans="1:5" ht="15.75" hidden="1" customHeight="1" x14ac:dyDescent="0.25">
      <c r="A44" s="59"/>
      <c r="B44" s="60"/>
      <c r="C44" s="60"/>
      <c r="D44" s="61"/>
      <c r="E44" s="24"/>
    </row>
    <row r="45" spans="1:5" ht="15.75" hidden="1" customHeight="1" x14ac:dyDescent="0.25">
      <c r="A45" s="59"/>
      <c r="B45" s="60"/>
      <c r="C45" s="60"/>
      <c r="D45" s="61"/>
      <c r="E45" s="24"/>
    </row>
    <row r="46" spans="1:5" ht="14.25" hidden="1" customHeight="1" x14ac:dyDescent="0.25">
      <c r="A46" s="59"/>
      <c r="B46" s="60"/>
      <c r="C46" s="60"/>
      <c r="D46" s="61"/>
      <c r="E46" s="24"/>
    </row>
    <row r="47" spans="1:5" ht="16.5" hidden="1" customHeight="1" x14ac:dyDescent="0.25">
      <c r="A47" s="59"/>
      <c r="B47" s="60"/>
      <c r="C47" s="60"/>
      <c r="D47" s="61"/>
      <c r="E47" s="24"/>
    </row>
    <row r="48" spans="1:5" ht="15.75" hidden="1" customHeight="1" x14ac:dyDescent="0.25">
      <c r="A48" s="59"/>
      <c r="B48" s="60"/>
      <c r="C48" s="60"/>
      <c r="D48" s="61"/>
      <c r="E48" s="24"/>
    </row>
    <row r="49" spans="1:5" ht="15" hidden="1" customHeight="1" x14ac:dyDescent="0.25">
      <c r="A49" s="59"/>
      <c r="B49" s="60"/>
      <c r="C49" s="60"/>
      <c r="D49" s="61"/>
      <c r="E49" s="24"/>
    </row>
    <row r="50" spans="1:5" ht="15" hidden="1" customHeight="1" x14ac:dyDescent="0.25">
      <c r="A50" s="59"/>
      <c r="B50" s="60"/>
      <c r="C50" s="60"/>
      <c r="D50" s="61"/>
      <c r="E50" s="24"/>
    </row>
    <row r="51" spans="1:5" ht="16.5" hidden="1" customHeight="1" x14ac:dyDescent="0.25">
      <c r="A51" s="59"/>
      <c r="B51" s="60"/>
      <c r="C51" s="60"/>
      <c r="D51" s="61"/>
      <c r="E51" s="24"/>
    </row>
    <row r="52" spans="1:5" ht="16.5" hidden="1" customHeight="1" x14ac:dyDescent="0.25">
      <c r="A52" s="59"/>
      <c r="B52" s="60"/>
      <c r="C52" s="60"/>
      <c r="D52" s="61"/>
      <c r="E52" s="24"/>
    </row>
    <row r="53" spans="1:5" ht="15" hidden="1" customHeight="1" x14ac:dyDescent="0.25">
      <c r="A53" s="59"/>
      <c r="B53" s="60"/>
      <c r="C53" s="60"/>
      <c r="D53" s="61"/>
      <c r="E53" s="24"/>
    </row>
    <row r="54" spans="1:5" ht="15" hidden="1" customHeight="1" x14ac:dyDescent="0.25">
      <c r="A54" s="59"/>
      <c r="B54" s="60"/>
      <c r="C54" s="60"/>
      <c r="D54" s="61"/>
      <c r="E54" s="24"/>
    </row>
    <row r="55" spans="1:5" ht="18" hidden="1" customHeight="1" x14ac:dyDescent="0.25">
      <c r="A55" s="59"/>
      <c r="B55" s="60"/>
      <c r="C55" s="60"/>
      <c r="D55" s="61"/>
      <c r="E55" s="24"/>
    </row>
    <row r="56" spans="1:5" ht="18" hidden="1" customHeight="1" x14ac:dyDescent="0.25">
      <c r="A56" s="59"/>
      <c r="B56" s="60"/>
      <c r="C56" s="60"/>
      <c r="D56" s="61"/>
      <c r="E56" s="24"/>
    </row>
    <row r="57" spans="1:5" ht="18" hidden="1" customHeight="1" x14ac:dyDescent="0.25">
      <c r="A57" s="59"/>
      <c r="B57" s="60"/>
      <c r="C57" s="60"/>
      <c r="D57" s="61"/>
      <c r="E57" s="24"/>
    </row>
    <row r="58" spans="1:5" ht="18" hidden="1" customHeight="1" x14ac:dyDescent="0.25">
      <c r="A58" s="59"/>
      <c r="B58" s="60"/>
      <c r="C58" s="60"/>
      <c r="D58" s="61"/>
      <c r="E58" s="24"/>
    </row>
    <row r="59" spans="1:5" ht="18" hidden="1" customHeight="1" thickBot="1" x14ac:dyDescent="0.3">
      <c r="A59" s="79"/>
      <c r="B59" s="80"/>
      <c r="C59" s="80"/>
      <c r="D59" s="81"/>
      <c r="E59" s="36"/>
    </row>
    <row r="60" spans="1:5" ht="15" customHeight="1" thickBot="1" x14ac:dyDescent="0.3">
      <c r="A60" s="56" t="s">
        <v>3</v>
      </c>
      <c r="B60" s="57"/>
      <c r="C60" s="57"/>
      <c r="D60" s="57"/>
      <c r="E60" s="25">
        <f>SUM(E33:E59)</f>
        <v>101569.64</v>
      </c>
    </row>
    <row r="61" spans="1:5" ht="15.75" customHeight="1" x14ac:dyDescent="0.25">
      <c r="A61" s="5"/>
      <c r="B61" s="37" t="s">
        <v>6</v>
      </c>
      <c r="C61" s="37"/>
      <c r="D61" s="38"/>
      <c r="E61" s="39">
        <f>E31+E25+E60</f>
        <v>421193.81000000006</v>
      </c>
    </row>
    <row r="62" spans="1:5" ht="13.2" customHeight="1" x14ac:dyDescent="0.25">
      <c r="B62" s="33" t="s">
        <v>32</v>
      </c>
      <c r="C62" s="33"/>
      <c r="D62" s="40"/>
      <c r="E62" s="41">
        <f>D7-E61</f>
        <v>-7763.7900000000373</v>
      </c>
    </row>
    <row r="63" spans="1:5" s="5" customFormat="1" ht="18" customHeight="1" x14ac:dyDescent="0.25">
      <c r="A63"/>
      <c r="B63" s="33" t="s">
        <v>43</v>
      </c>
      <c r="C63" s="33"/>
      <c r="D63" s="40"/>
      <c r="E63" s="42">
        <f>E4+E62</f>
        <v>61866.299999999959</v>
      </c>
    </row>
    <row r="65" ht="15" customHeight="1" x14ac:dyDescent="0.25"/>
  </sheetData>
  <mergeCells count="48">
    <mergeCell ref="A45:D45"/>
    <mergeCell ref="A58:D58"/>
    <mergeCell ref="A53:D53"/>
    <mergeCell ref="A54:D54"/>
    <mergeCell ref="A55:D55"/>
    <mergeCell ref="A56:D56"/>
    <mergeCell ref="A57:D57"/>
    <mergeCell ref="A59:D59"/>
    <mergeCell ref="A52:D52"/>
    <mergeCell ref="A50:D50"/>
    <mergeCell ref="A37:D37"/>
    <mergeCell ref="A38:D38"/>
    <mergeCell ref="A39:D39"/>
    <mergeCell ref="A42:D42"/>
    <mergeCell ref="A48:D48"/>
    <mergeCell ref="A40:D40"/>
    <mergeCell ref="A41:D41"/>
    <mergeCell ref="A43:D43"/>
    <mergeCell ref="A44:D44"/>
    <mergeCell ref="A46:D46"/>
    <mergeCell ref="A47:D47"/>
    <mergeCell ref="A49:D49"/>
    <mergeCell ref="A51:D51"/>
    <mergeCell ref="B4:D4"/>
    <mergeCell ref="B14:D14"/>
    <mergeCell ref="A8:E8"/>
    <mergeCell ref="B26:E26"/>
    <mergeCell ref="A22:D22"/>
    <mergeCell ref="A16:D16"/>
    <mergeCell ref="A17:D17"/>
    <mergeCell ref="A18:D18"/>
    <mergeCell ref="A24:D24"/>
    <mergeCell ref="A3:D3"/>
    <mergeCell ref="A34:D34"/>
    <mergeCell ref="A35:D35"/>
    <mergeCell ref="A60:D60"/>
    <mergeCell ref="A19:D19"/>
    <mergeCell ref="A20:D20"/>
    <mergeCell ref="A36:D36"/>
    <mergeCell ref="A31:D31"/>
    <mergeCell ref="A33:D33"/>
    <mergeCell ref="A25:D25"/>
    <mergeCell ref="A27:D27"/>
    <mergeCell ref="A28:D28"/>
    <mergeCell ref="A29:D29"/>
    <mergeCell ref="A21:D21"/>
    <mergeCell ref="A23:D23"/>
    <mergeCell ref="A30:D3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2025-03-05T07:37:50Z</cp:lastPrinted>
  <dcterms:created xsi:type="dcterms:W3CDTF">2012-01-24T09:54:37Z</dcterms:created>
  <dcterms:modified xsi:type="dcterms:W3CDTF">2025-03-05T07:38:07Z</dcterms:modified>
</cp:coreProperties>
</file>