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3" i="1" l="1"/>
  <c r="E10" i="1" l="1"/>
  <c r="E11" i="1"/>
  <c r="E12" i="1"/>
  <c r="E9" i="1"/>
  <c r="D13" i="1"/>
  <c r="C13" i="1"/>
  <c r="B13" i="1"/>
  <c r="E7" i="1"/>
  <c r="E55" i="1" l="1"/>
  <c r="E25" i="1"/>
  <c r="E31" i="1"/>
  <c r="E56" i="1" l="1"/>
  <c r="E57" i="1" s="1"/>
  <c r="E13" i="1" l="1"/>
  <c r="E58" i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<sst xmlns="http://schemas.openxmlformats.org/spreadsheetml/2006/main" count="46" uniqueCount="46">
  <si>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</si>
  <si>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</si>
  <si>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</si>
  <si>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</si>
  <si>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</si>
  <si>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</si>
  <si>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</si>
  <si>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</si>
  <si>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</si>
  <si>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</si>
  <si>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</si>
  <si>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</si>
  <si>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</si>
  <si>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</si>
  <si>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</si>
  <si>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</si>
  <si>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</si>
  <si>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</si>
  <si>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МАТРОСОВА, 61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</si>
  <si>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</si>
  <si>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</si>
  <si>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</si>
  <si>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</si>
  <si>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ТО газового оборудования </t>
  </si>
  <si>
    <t xml:space="preserve">Тех.обслуживание общедомовых приборов учета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</si>
  <si>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</si>
  <si>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</si>
  <si>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</si>
  <si>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</si>
  <si>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отведению стоков на содержание ОИ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</si>
  <si>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</si>
  <si>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</si>
  <si>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</si>
  <si>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</si>
  <si>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постройки-1963, кирпичный, газифицирован, количество этажей-4, количество подъездов-3, количество жилых квартир-36, кол-во нежилых помещений-1, общая площадь дома-2429,90, кол-во зарегистрированных-63</t>
  </si>
  <si>
    <t>Ремонт подъездного освещения  /январь 2024г</t>
  </si>
  <si>
    <t>Тариф на тех/содерж-22,32, СОИ-факт</t>
  </si>
  <si>
    <t>Погрузка и вывоз веток, мусора  /апрель 2024г</t>
  </si>
  <si>
    <t>Ревизия ВРУ  /апрель 2024г</t>
  </si>
  <si>
    <t>Замена урны  /май 2024г</t>
  </si>
  <si>
    <t>Устройство дренажной линии для промывки  /май 2024г</t>
  </si>
  <si>
    <t>Изготовление и установка подъездных козырьков   /май 2024г</t>
  </si>
  <si>
    <t>Ремонт уличного освещения 3п  /сентябрь 2024г</t>
  </si>
  <si>
    <t>за  2024 год</t>
  </si>
  <si>
    <t>Задолженность на 01.01.2025г.</t>
  </si>
  <si>
    <t xml:space="preserve">8. Средства на счете дома на 01.01.2025г.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</si>
</sst>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9" fillId="0" borderId="12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3" xfId="0" applyNumberFormat="1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30" xfId="0" applyFont="1" applyBorder="1" applyAlignment="1">
      <alignment vertical="top" wrapText="1"/>
    </xf>
    <xf numFmtId="4" fontId="7" fillId="0" borderId="0" xfId="0" applyNumberFormat="1" applyFont="1"/>
    <xf numFmtId="0" fontId="7" fillId="0" borderId="0" xfId="0" applyFont="1" applyAlignment="1"/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/>
    </xf>
    <xf numFmtId="0" fontId="7" fillId="0" borderId="0" xfId="0" applyFont="1"/>
    <xf numFmtId="4" fontId="0" fillId="0" borderId="15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7" fillId="0" borderId="24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0" fontId="8" fillId="0" borderId="0" xfId="0" applyFont="1" applyAlignment="1"/>
    <xf numFmtId="4" fontId="7" fillId="0" borderId="0" xfId="0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36" xfId="0" applyNumberFormat="1" applyFont="1" applyBorder="1" applyAlignment="1">
      <alignment vertical="top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5" fillId="0" borderId="6" xfId="0" applyNumberFormat="1" applyFont="1" applyBorder="1" applyAlignment="1">
      <alignment vertical="top"/>
    </xf>
    <xf numFmtId="4" fontId="5" fillId="0" borderId="7" xfId="0" applyNumberFormat="1" applyFont="1" applyBorder="1" applyAlignment="1">
      <alignment vertical="top"/>
    </xf>
    <xf numFmtId="4" fontId="5" fillId="0" borderId="8" xfId="0" applyNumberFormat="1" applyFont="1" applyBorder="1" applyAlignment="1">
      <alignment vertical="top"/>
    </xf>
    <xf numFmtId="4" fontId="5" fillId="0" borderId="10" xfId="0" applyNumberFormat="1" applyFont="1" applyBorder="1" applyAlignment="1">
      <alignment vertical="top"/>
    </xf>
    <xf numFmtId="4" fontId="5" fillId="0" borderId="21" xfId="0" applyNumberFormat="1" applyFont="1" applyBorder="1" applyAlignment="1">
      <alignment vertical="top"/>
    </xf>
    <xf numFmtId="4" fontId="5" fillId="0" borderId="11" xfId="0" applyNumberFormat="1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7" fillId="0" borderId="29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5" fillId="0" borderId="14" xfId="0" applyFont="1" applyBorder="1" applyAlignment="1">
      <alignment horizontal="right" vertical="top"/>
    </xf>
    <xf numFmtId="0" fontId="7" fillId="0" borderId="0" xfId="0" applyFont="1" applyAlignment="1"/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Normal="100" workbookViewId="0">
      <selection activeCell="G7" sqref="G7"/>
    </sheetView>
  </sheetViews>
  <sheetFormatPr defaultRowHeight="13.2" x14ac:dyDescent="0.25"/>
  <cols>
    <col min="1" max="1" width="14.77734375" customWidth="1"/>
    <col min="2" max="2" width="17.77734375" customWidth="1"/>
    <col min="3" max="3" width="20.6640625" customWidth="1"/>
    <col min="4" max="5" width="27" customWidth="1"/>
  </cols>
  <sheetData>
    <row r="1" spans="1:11" ht="17.399999999999999" x14ac:dyDescent="0.3">
      <c r="B1" s="44" t="s">
        <v>18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43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36" customHeight="1" thickBot="1" x14ac:dyDescent="0.35">
      <c r="A3" s="57" t="s">
        <v>34</v>
      </c>
      <c r="B3" s="57"/>
      <c r="C3" s="57"/>
      <c r="D3" s="58"/>
      <c r="E3" s="16" t="s">
        <v>36</v>
      </c>
      <c r="F3" s="6"/>
      <c r="G3" s="6"/>
      <c r="H3" s="6"/>
      <c r="I3" s="6"/>
      <c r="J3" s="6"/>
      <c r="K3" s="6"/>
    </row>
    <row r="4" spans="1:11" ht="13.8" x14ac:dyDescent="0.25">
      <c r="B4" s="63" t="s">
        <v>30</v>
      </c>
      <c r="C4" s="63"/>
      <c r="D4" s="63"/>
      <c r="E4" s="17">
        <v>-563954.22</v>
      </c>
    </row>
    <row r="5" spans="1:11" ht="16.2" thickBot="1" x14ac:dyDescent="0.35">
      <c r="B5" s="18" t="s">
        <v>31</v>
      </c>
      <c r="C5" s="18"/>
      <c r="D5" s="18"/>
      <c r="E5" s="18"/>
      <c r="F5" s="11"/>
      <c r="G5" s="11"/>
      <c r="H5" s="11"/>
      <c r="I5" s="11"/>
      <c r="J5" s="11"/>
      <c r="K5" s="11"/>
    </row>
    <row r="6" spans="1:11" ht="21" thickBot="1" x14ac:dyDescent="0.35">
      <c r="B6" s="19" t="s">
        <v>32</v>
      </c>
      <c r="C6" s="20" t="s">
        <v>8</v>
      </c>
      <c r="D6" s="20" t="s">
        <v>9</v>
      </c>
      <c r="E6" s="21" t="s">
        <v>44</v>
      </c>
      <c r="F6" s="13"/>
      <c r="G6" s="13"/>
      <c r="H6" s="13"/>
      <c r="I6" s="13"/>
      <c r="J6" s="13"/>
      <c r="K6" s="13"/>
    </row>
    <row r="7" spans="1:11" ht="14.4" customHeight="1" thickBot="1" x14ac:dyDescent="0.35">
      <c r="B7" s="46">
        <v>-311247.71000000002</v>
      </c>
      <c r="C7" s="47">
        <v>651934.54</v>
      </c>
      <c r="D7" s="47">
        <v>674905.89</v>
      </c>
      <c r="E7" s="48">
        <f>D7-C7+B7</f>
        <v>-288276.36000000004</v>
      </c>
      <c r="F7" s="13"/>
      <c r="G7" s="13"/>
      <c r="H7" s="13"/>
      <c r="I7" s="13"/>
      <c r="J7" s="13"/>
      <c r="K7" s="13"/>
    </row>
    <row r="8" spans="1:11" ht="9.6" customHeight="1" thickBot="1" x14ac:dyDescent="0.3">
      <c r="A8" s="68" t="s">
        <v>7</v>
      </c>
      <c r="B8" s="69"/>
      <c r="C8" s="69"/>
      <c r="D8" s="69"/>
      <c r="E8" s="70"/>
    </row>
    <row r="9" spans="1:11" ht="14.4" customHeight="1" x14ac:dyDescent="0.25">
      <c r="A9" s="2" t="s">
        <v>10</v>
      </c>
      <c r="B9" s="36">
        <v>-665.71</v>
      </c>
      <c r="C9" s="36">
        <v>6366.33</v>
      </c>
      <c r="D9" s="37">
        <v>512.58000000000004</v>
      </c>
      <c r="E9" s="43">
        <f>D9-C9+B9</f>
        <v>-6519.46</v>
      </c>
    </row>
    <row r="10" spans="1:11" ht="14.4" customHeight="1" x14ac:dyDescent="0.25">
      <c r="A10" s="3" t="s">
        <v>11</v>
      </c>
      <c r="B10" s="38">
        <v>49</v>
      </c>
      <c r="C10" s="38">
        <v>2068.54</v>
      </c>
      <c r="D10" s="39">
        <v>2145.2800000000002</v>
      </c>
      <c r="E10" s="25">
        <f t="shared" ref="E10:E12" si="0">D10-C10+B10</f>
        <v>125.74000000000024</v>
      </c>
    </row>
    <row r="11" spans="1:11" ht="14.4" customHeight="1" x14ac:dyDescent="0.25">
      <c r="A11" s="3" t="s">
        <v>13</v>
      </c>
      <c r="B11" s="38">
        <v>-2089.0100000000002</v>
      </c>
      <c r="C11" s="38">
        <v>3311.14</v>
      </c>
      <c r="D11" s="39">
        <v>8912.7800000000007</v>
      </c>
      <c r="E11" s="25">
        <f t="shared" si="0"/>
        <v>3512.630000000001</v>
      </c>
    </row>
    <row r="12" spans="1:11" ht="15" customHeight="1" thickBot="1" x14ac:dyDescent="0.3">
      <c r="A12" s="4" t="s">
        <v>17</v>
      </c>
      <c r="B12" s="40">
        <v>-602.76</v>
      </c>
      <c r="C12" s="40">
        <v>2890.35</v>
      </c>
      <c r="D12" s="41">
        <v>3985.74</v>
      </c>
      <c r="E12" s="30">
        <f t="shared" si="0"/>
        <v>492.62999999999988</v>
      </c>
    </row>
    <row r="13" spans="1:11" ht="15" customHeight="1" thickBot="1" x14ac:dyDescent="0.3">
      <c r="A13" s="5" t="s">
        <v>12</v>
      </c>
      <c r="B13" s="49">
        <f>SUM(B9:B12)</f>
        <v>-3308.4800000000005</v>
      </c>
      <c r="C13" s="49">
        <f>SUM(C9:C12)</f>
        <v>14636.359999999999</v>
      </c>
      <c r="D13" s="50">
        <f>SUM(D9:D12)</f>
        <v>15556.380000000001</v>
      </c>
      <c r="E13" s="51">
        <f>SUM(E9:E12)</f>
        <v>-2388.4599999999982</v>
      </c>
    </row>
    <row r="14" spans="1:11" ht="14.4" customHeight="1" x14ac:dyDescent="0.25">
      <c r="A14" s="62" t="s">
        <v>4</v>
      </c>
      <c r="B14" s="62"/>
      <c r="C14" s="62"/>
      <c r="D14" s="62"/>
      <c r="E14" s="42">
        <f>D7-C7+B7+62467.61</f>
        <v>-225808.75000000006</v>
      </c>
    </row>
    <row r="15" spans="1:11" ht="16.2" thickBot="1" x14ac:dyDescent="0.35">
      <c r="B15" s="23" t="s">
        <v>2</v>
      </c>
      <c r="C15" s="1"/>
    </row>
    <row r="16" spans="1:11" ht="15" customHeight="1" x14ac:dyDescent="0.25">
      <c r="A16" s="75" t="s">
        <v>19</v>
      </c>
      <c r="B16" s="74"/>
      <c r="C16" s="74"/>
      <c r="D16" s="74"/>
      <c r="E16" s="24">
        <v>17495.28</v>
      </c>
    </row>
    <row r="17" spans="1:5" ht="14.4" customHeight="1" x14ac:dyDescent="0.25">
      <c r="A17" s="59" t="s">
        <v>20</v>
      </c>
      <c r="B17" s="56"/>
      <c r="C17" s="56"/>
      <c r="D17" s="56"/>
      <c r="E17" s="25">
        <v>4957</v>
      </c>
    </row>
    <row r="18" spans="1:5" ht="14.4" customHeight="1" x14ac:dyDescent="0.25">
      <c r="A18" s="59" t="s">
        <v>21</v>
      </c>
      <c r="B18" s="56"/>
      <c r="C18" s="56"/>
      <c r="D18" s="56"/>
      <c r="E18" s="25">
        <v>9375.08</v>
      </c>
    </row>
    <row r="19" spans="1:5" ht="14.4" customHeight="1" x14ac:dyDescent="0.25">
      <c r="A19" s="59" t="s">
        <v>0</v>
      </c>
      <c r="B19" s="56"/>
      <c r="C19" s="56"/>
      <c r="D19" s="56"/>
      <c r="E19" s="25">
        <v>13732.84</v>
      </c>
    </row>
    <row r="20" spans="1:5" ht="14.4" customHeight="1" x14ac:dyDescent="0.25">
      <c r="A20" s="59" t="s">
        <v>22</v>
      </c>
      <c r="B20" s="56"/>
      <c r="C20" s="56"/>
      <c r="D20" s="56"/>
      <c r="E20" s="25">
        <v>282840.36</v>
      </c>
    </row>
    <row r="21" spans="1:5" ht="14.4" customHeight="1" x14ac:dyDescent="0.25">
      <c r="A21" s="59" t="s">
        <v>25</v>
      </c>
      <c r="B21" s="56"/>
      <c r="C21" s="56"/>
      <c r="D21" s="56"/>
      <c r="E21" s="25">
        <v>91850.22</v>
      </c>
    </row>
    <row r="22" spans="1:5" ht="14.4" customHeight="1" x14ac:dyDescent="0.25">
      <c r="A22" s="59" t="s">
        <v>23</v>
      </c>
      <c r="B22" s="56"/>
      <c r="C22" s="56"/>
      <c r="D22" s="56"/>
      <c r="E22" s="25">
        <v>9069.06</v>
      </c>
    </row>
    <row r="23" spans="1:5" ht="13.2" customHeight="1" thickBot="1" x14ac:dyDescent="0.3">
      <c r="A23" s="59" t="s">
        <v>24</v>
      </c>
      <c r="B23" s="56"/>
      <c r="C23" s="56"/>
      <c r="D23" s="56"/>
      <c r="E23" s="25">
        <v>10800</v>
      </c>
    </row>
    <row r="24" spans="1:5" ht="18" hidden="1" customHeight="1" thickBot="1" x14ac:dyDescent="0.3">
      <c r="A24" s="64" t="s">
        <v>16</v>
      </c>
      <c r="B24" s="65"/>
      <c r="C24" s="65"/>
      <c r="D24" s="65"/>
      <c r="E24" s="12"/>
    </row>
    <row r="25" spans="1:5" ht="17.25" customHeight="1" thickBot="1" x14ac:dyDescent="0.3">
      <c r="A25" s="66" t="s">
        <v>1</v>
      </c>
      <c r="B25" s="67"/>
      <c r="C25" s="67"/>
      <c r="D25" s="67"/>
      <c r="E25" s="22">
        <f>SUM(E16:E24)</f>
        <v>440119.84</v>
      </c>
    </row>
    <row r="26" spans="1:5" ht="27" customHeight="1" thickBot="1" x14ac:dyDescent="0.3">
      <c r="B26" s="60" t="s">
        <v>14</v>
      </c>
      <c r="C26" s="60"/>
      <c r="D26" s="61"/>
      <c r="E26" s="61"/>
    </row>
    <row r="27" spans="1:5" ht="15.75" customHeight="1" x14ac:dyDescent="0.25">
      <c r="A27" s="75" t="s">
        <v>26</v>
      </c>
      <c r="B27" s="74"/>
      <c r="C27" s="74"/>
      <c r="D27" s="74"/>
      <c r="E27" s="24">
        <v>6773.58</v>
      </c>
    </row>
    <row r="28" spans="1:5" ht="15.75" customHeight="1" x14ac:dyDescent="0.25">
      <c r="A28" s="59" t="s">
        <v>27</v>
      </c>
      <c r="B28" s="56"/>
      <c r="C28" s="56"/>
      <c r="D28" s="56"/>
      <c r="E28" s="25">
        <v>2811.6</v>
      </c>
    </row>
    <row r="29" spans="1:5" ht="15.75" customHeight="1" x14ac:dyDescent="0.25">
      <c r="A29" s="59" t="s">
        <v>28</v>
      </c>
      <c r="B29" s="56"/>
      <c r="C29" s="56"/>
      <c r="D29" s="56"/>
      <c r="E29" s="25">
        <v>1484.1</v>
      </c>
    </row>
    <row r="30" spans="1:5" ht="15.75" customHeight="1" thickBot="1" x14ac:dyDescent="0.3">
      <c r="A30" s="76" t="s">
        <v>29</v>
      </c>
      <c r="B30" s="77"/>
      <c r="C30" s="77"/>
      <c r="D30" s="77"/>
      <c r="E30" s="26">
        <v>2711.16</v>
      </c>
    </row>
    <row r="31" spans="1:5" ht="15.75" customHeight="1" thickBot="1" x14ac:dyDescent="0.3">
      <c r="A31" s="71" t="s">
        <v>15</v>
      </c>
      <c r="B31" s="72"/>
      <c r="C31" s="72"/>
      <c r="D31" s="72"/>
      <c r="E31" s="27">
        <f>SUM(E27:E30)</f>
        <v>13780.44</v>
      </c>
    </row>
    <row r="32" spans="1:5" ht="15" customHeight="1" thickBot="1" x14ac:dyDescent="0.3">
      <c r="B32" s="28" t="s">
        <v>5</v>
      </c>
      <c r="C32" s="7"/>
    </row>
    <row r="33" spans="1:5" ht="15" customHeight="1" x14ac:dyDescent="0.25">
      <c r="A33" s="73" t="s">
        <v>35</v>
      </c>
      <c r="B33" s="74"/>
      <c r="C33" s="74"/>
      <c r="D33" s="74"/>
      <c r="E33" s="24">
        <f>1356.4+8565.7</f>
        <v>9922.1</v>
      </c>
    </row>
    <row r="34" spans="1:5" ht="15" customHeight="1" x14ac:dyDescent="0.25">
      <c r="A34" s="52" t="s">
        <v>37</v>
      </c>
      <c r="B34" s="53"/>
      <c r="C34" s="53"/>
      <c r="D34" s="54"/>
      <c r="E34" s="29">
        <v>2499.3000000000002</v>
      </c>
    </row>
    <row r="35" spans="1:5" ht="15.6" customHeight="1" x14ac:dyDescent="0.25">
      <c r="A35" s="55" t="s">
        <v>38</v>
      </c>
      <c r="B35" s="56"/>
      <c r="C35" s="56"/>
      <c r="D35" s="56"/>
      <c r="E35" s="25">
        <v>1775.8</v>
      </c>
    </row>
    <row r="36" spans="1:5" ht="16.5" customHeight="1" x14ac:dyDescent="0.25">
      <c r="A36" s="55" t="s">
        <v>39</v>
      </c>
      <c r="B36" s="56"/>
      <c r="C36" s="56"/>
      <c r="D36" s="56"/>
      <c r="E36" s="25">
        <v>4795.5</v>
      </c>
    </row>
    <row r="37" spans="1:5" ht="14.4" customHeight="1" x14ac:dyDescent="0.25">
      <c r="A37" s="55" t="s">
        <v>40</v>
      </c>
      <c r="B37" s="56"/>
      <c r="C37" s="56"/>
      <c r="D37" s="56"/>
      <c r="E37" s="25">
        <v>3594.2</v>
      </c>
    </row>
    <row r="38" spans="1:5" ht="16.5" customHeight="1" x14ac:dyDescent="0.25">
      <c r="A38" s="55" t="s">
        <v>41</v>
      </c>
      <c r="B38" s="56"/>
      <c r="C38" s="56"/>
      <c r="D38" s="56"/>
      <c r="E38" s="25">
        <v>99183</v>
      </c>
    </row>
    <row r="39" spans="1:5" ht="16.5" customHeight="1" thickBot="1" x14ac:dyDescent="0.3">
      <c r="A39" s="52" t="s">
        <v>42</v>
      </c>
      <c r="B39" s="53"/>
      <c r="C39" s="53"/>
      <c r="D39" s="54"/>
      <c r="E39" s="25">
        <v>1480.8</v>
      </c>
    </row>
    <row r="40" spans="1:5" ht="16.5" hidden="1" customHeight="1" x14ac:dyDescent="0.25">
      <c r="A40" s="55"/>
      <c r="B40" s="56"/>
      <c r="C40" s="56"/>
      <c r="D40" s="56"/>
      <c r="E40" s="25"/>
    </row>
    <row r="41" spans="1:5" ht="16.5" hidden="1" customHeight="1" x14ac:dyDescent="0.25">
      <c r="A41" s="55"/>
      <c r="B41" s="56"/>
      <c r="C41" s="56"/>
      <c r="D41" s="56"/>
      <c r="E41" s="25"/>
    </row>
    <row r="42" spans="1:5" ht="16.5" hidden="1" customHeight="1" x14ac:dyDescent="0.25">
      <c r="A42" s="55"/>
      <c r="B42" s="56"/>
      <c r="C42" s="56"/>
      <c r="D42" s="56"/>
      <c r="E42" s="25"/>
    </row>
    <row r="43" spans="1:5" ht="16.5" hidden="1" customHeight="1" x14ac:dyDescent="0.25">
      <c r="A43" s="55"/>
      <c r="B43" s="56"/>
      <c r="C43" s="56"/>
      <c r="D43" s="56"/>
      <c r="E43" s="25"/>
    </row>
    <row r="44" spans="1:5" ht="16.5" hidden="1" customHeight="1" x14ac:dyDescent="0.25">
      <c r="A44" s="55"/>
      <c r="B44" s="56"/>
      <c r="C44" s="56"/>
      <c r="D44" s="56"/>
      <c r="E44" s="25"/>
    </row>
    <row r="45" spans="1:5" ht="16.5" hidden="1" customHeight="1" x14ac:dyDescent="0.25">
      <c r="A45" s="55"/>
      <c r="B45" s="56"/>
      <c r="C45" s="56"/>
      <c r="D45" s="56"/>
      <c r="E45" s="25"/>
    </row>
    <row r="46" spans="1:5" ht="16.5" hidden="1" customHeight="1" x14ac:dyDescent="0.25">
      <c r="A46" s="55"/>
      <c r="B46" s="56"/>
      <c r="C46" s="56"/>
      <c r="D46" s="56"/>
      <c r="E46" s="25"/>
    </row>
    <row r="47" spans="1:5" ht="16.5" hidden="1" customHeight="1" x14ac:dyDescent="0.25">
      <c r="A47" s="55"/>
      <c r="B47" s="56"/>
      <c r="C47" s="56"/>
      <c r="D47" s="56"/>
      <c r="E47" s="25"/>
    </row>
    <row r="48" spans="1:5" ht="16.5" hidden="1" customHeight="1" x14ac:dyDescent="0.25">
      <c r="A48" s="52"/>
      <c r="B48" s="53"/>
      <c r="C48" s="53"/>
      <c r="D48" s="54"/>
      <c r="E48" s="25"/>
    </row>
    <row r="49" spans="1:5" ht="16.5" hidden="1" customHeight="1" x14ac:dyDescent="0.25">
      <c r="A49" s="52"/>
      <c r="B49" s="53"/>
      <c r="C49" s="53"/>
      <c r="D49" s="54"/>
      <c r="E49" s="25"/>
    </row>
    <row r="50" spans="1:5" ht="16.5" hidden="1" customHeight="1" x14ac:dyDescent="0.25">
      <c r="A50" s="52"/>
      <c r="B50" s="53"/>
      <c r="C50" s="53"/>
      <c r="D50" s="54"/>
      <c r="E50" s="25"/>
    </row>
    <row r="51" spans="1:5" ht="16.5" hidden="1" customHeight="1" x14ac:dyDescent="0.25">
      <c r="A51" s="52"/>
      <c r="B51" s="53"/>
      <c r="C51" s="53"/>
      <c r="D51" s="54"/>
      <c r="E51" s="25"/>
    </row>
    <row r="52" spans="1:5" ht="16.5" hidden="1" customHeight="1" x14ac:dyDescent="0.25">
      <c r="A52" s="52"/>
      <c r="B52" s="53"/>
      <c r="C52" s="53"/>
      <c r="D52" s="54"/>
      <c r="E52" s="25"/>
    </row>
    <row r="53" spans="1:5" ht="16.5" hidden="1" customHeight="1" x14ac:dyDescent="0.25">
      <c r="A53" s="52"/>
      <c r="B53" s="53"/>
      <c r="C53" s="53"/>
      <c r="D53" s="54"/>
      <c r="E53" s="25"/>
    </row>
    <row r="54" spans="1:5" ht="16.5" hidden="1" customHeight="1" thickBot="1" x14ac:dyDescent="0.3">
      <c r="A54" s="78"/>
      <c r="B54" s="79"/>
      <c r="C54" s="79"/>
      <c r="D54" s="80"/>
      <c r="E54" s="30"/>
    </row>
    <row r="55" spans="1:5" ht="15" customHeight="1" thickBot="1" x14ac:dyDescent="0.3">
      <c r="A55" s="66" t="s">
        <v>3</v>
      </c>
      <c r="B55" s="67"/>
      <c r="C55" s="67"/>
      <c r="D55" s="67"/>
      <c r="E55" s="22">
        <f>SUM(E33:E54)</f>
        <v>123250.7</v>
      </c>
    </row>
    <row r="56" spans="1:5" s="8" customFormat="1" ht="16.2" customHeight="1" x14ac:dyDescent="0.25">
      <c r="B56" s="28" t="s">
        <v>6</v>
      </c>
      <c r="C56" s="28"/>
      <c r="D56" s="31"/>
      <c r="E56" s="32">
        <f>E25+E31+E55</f>
        <v>577150.98</v>
      </c>
    </row>
    <row r="57" spans="1:5" ht="13.8" x14ac:dyDescent="0.25">
      <c r="B57" s="28" t="s">
        <v>33</v>
      </c>
      <c r="C57" s="28"/>
      <c r="D57" s="33"/>
      <c r="E57" s="34">
        <f>D7-E56</f>
        <v>97754.910000000033</v>
      </c>
    </row>
    <row r="58" spans="1:5" ht="15" customHeight="1" x14ac:dyDescent="0.25">
      <c r="B58" s="28" t="s">
        <v>45</v>
      </c>
      <c r="C58" s="28"/>
      <c r="D58" s="33"/>
      <c r="E58" s="35">
        <f>E4+E57</f>
        <v>-466199.30999999994</v>
      </c>
    </row>
    <row r="59" spans="1:5" x14ac:dyDescent="0.25">
      <c r="B59" s="8"/>
      <c r="C59" s="8"/>
      <c r="D59" s="8"/>
      <c r="E59" s="8"/>
    </row>
  </sheetData>
  <mergeCells count="43">
    <mergeCell ref="A55:D55"/>
    <mergeCell ref="A8:E8"/>
    <mergeCell ref="A31:D31"/>
    <mergeCell ref="A33:D33"/>
    <mergeCell ref="A25:D25"/>
    <mergeCell ref="A27:D27"/>
    <mergeCell ref="A28:D28"/>
    <mergeCell ref="A29:D29"/>
    <mergeCell ref="A16:D16"/>
    <mergeCell ref="A30:D30"/>
    <mergeCell ref="A42:D42"/>
    <mergeCell ref="A54:D54"/>
    <mergeCell ref="A53:D53"/>
    <mergeCell ref="A43:D43"/>
    <mergeCell ref="A40:D40"/>
    <mergeCell ref="A41:D41"/>
    <mergeCell ref="A3:D3"/>
    <mergeCell ref="A23:D23"/>
    <mergeCell ref="A38:D38"/>
    <mergeCell ref="A17:D17"/>
    <mergeCell ref="B26:E26"/>
    <mergeCell ref="A14:D14"/>
    <mergeCell ref="A18:D18"/>
    <mergeCell ref="A19:D19"/>
    <mergeCell ref="A20:D20"/>
    <mergeCell ref="A22:D22"/>
    <mergeCell ref="A35:D35"/>
    <mergeCell ref="A37:D37"/>
    <mergeCell ref="A36:D36"/>
    <mergeCell ref="B4:D4"/>
    <mergeCell ref="A24:D24"/>
    <mergeCell ref="A21:D21"/>
    <mergeCell ref="A50:D50"/>
    <mergeCell ref="A34:D34"/>
    <mergeCell ref="A39:D39"/>
    <mergeCell ref="A51:D51"/>
    <mergeCell ref="A52:D52"/>
    <mergeCell ref="A44:D44"/>
    <mergeCell ref="A45:D45"/>
    <mergeCell ref="A46:D46"/>
    <mergeCell ref="A48:D48"/>
    <mergeCell ref="A49:D49"/>
    <mergeCell ref="A47:D4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2025-03-17T04:57:04Z</cp:lastPrinted>
  <dcterms:created xsi:type="dcterms:W3CDTF">2012-01-24T09:54:37Z</dcterms:created>
  <dcterms:modified xsi:type="dcterms:W3CDTF">2025-03-17T04:57:36Z</dcterms:modified>
</cp:coreProperties>
</file>