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F16" i="1" l="1"/>
  <c r="F53" i="1" l="1"/>
  <c r="F54" i="1" l="1"/>
  <c r="F52" i="1" l="1"/>
  <c r="F51" i="1"/>
  <c r="F49" i="1"/>
  <c r="F27" i="1" l="1"/>
  <c r="F47" i="1" l="1"/>
  <c r="F46" i="1"/>
  <c r="F12" i="1" l="1"/>
  <c r="F13" i="1"/>
  <c r="F14" i="1"/>
  <c r="F11" i="1"/>
  <c r="D15" i="1"/>
  <c r="C15" i="1"/>
  <c r="B15" i="1"/>
  <c r="F7" i="1"/>
  <c r="F9" i="1" s="1"/>
  <c r="F33" i="1" l="1"/>
  <c r="F65" i="1" l="1"/>
  <c r="F15" i="1" l="1"/>
  <c r="F66" i="1" l="1"/>
  <c r="F67" i="1" l="1"/>
  <c r="F68" i="1" s="1"/>
</calcChain>
</file>

<file path=xl/sharedStrings.xml><?xml version="1.0" encoding="utf-8"?>
<sst xmlns="http://schemas.openxmlformats.org/spreadsheetml/2006/main" count="61" uniqueCount="61">
  <si>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</si>
  <si>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</si>
  <si>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</si>
  <si>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</si>
  <si>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</si>
  <si>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</si>
  <si>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</si>
  <si>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</si>
  <si>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</si>
  <si>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</si>
  <si>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</si>
  <si>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</si>
  <si>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</si>
  <si>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</si>
  <si>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</si>
  <si>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</si>
  <si>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</si>
  <si>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45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</si>
  <si>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</si>
  <si>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</si>
  <si>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</si>
  <si>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</si>
  <si>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</si>
  <si>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</si>
  <si>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</si>
  <si>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</si>
  <si>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</si>
  <si>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 xml:space="preserve">Тех.обслуживание общедомового прибора учета </t>
  </si>
  <si>
    <t>Тариф на тех/содерж-21,48,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</si>
  <si>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</si>
  <si>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</si>
  <si>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</si>
  <si>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</si>
  <si>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постройки-1973, кирпичный, оборудован стационарными эл/плитами, количество этажей-5, количество подъездов-3, количество комнат-152, общая площадь дома-2962, кол-во зарегистрированных-182</t>
  </si>
  <si>
    <t>Ремонт подъездного освещения  /февраль 2024г</t>
  </si>
  <si>
    <t>Замена замка на кровлю  /февраль 2024г</t>
  </si>
  <si>
    <t>Замена стояка отопления кв.111  /март 2024г</t>
  </si>
  <si>
    <t>Ремонт подъездного освещения 1п  /март  2024г</t>
  </si>
  <si>
    <t>Вознаграждение совета МКД</t>
  </si>
  <si>
    <t>Налоги с вознаграждения совета МКД</t>
  </si>
  <si>
    <t>Погрузка и вывоз листьев  /апрель 2024г</t>
  </si>
  <si>
    <t>Устройство дренажной линии для промывки  /май 2024г</t>
  </si>
  <si>
    <t>Закрытие пожарных окон 2п  /июнь 2024г</t>
  </si>
  <si>
    <t>Ремонт подъездного отопления  /июль 2024г</t>
  </si>
  <si>
    <t>Ремонт подъездного освещения 2п  /июль 2024г</t>
  </si>
  <si>
    <t>Установка тамбурной двери 2п  /июль 2024г</t>
  </si>
  <si>
    <t>Ремонт подъезда № 2 /июль 2024г</t>
  </si>
  <si>
    <t>Установка информ.щита, п/ящика для показаний  /август 2024г</t>
  </si>
  <si>
    <t>Ремонт подъездного освещения  /август 2024г</t>
  </si>
  <si>
    <t>Установка информ.щита 2п 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</si>
  <si>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</si>
  <si>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</si>
  <si>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</si>
  <si>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</si>
  <si>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</si>
  <si>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Опиловка, погрузка и вывоз веток  /октябрь 2024г</t>
  </si>
  <si>
    <t>Замена канализации кв.16,17,27,28  /октябрь 2024г</t>
  </si>
  <si>
    <t>Замена стояков отопления кв.107, 108, 116, 127, 138, 149  /октябрь 2024г</t>
  </si>
  <si>
    <t>Ремонт подъездного освещения  /октябрь 2024г</t>
  </si>
  <si>
    <t>Диагностика вентиляции кв.93, 98   /декабрь 2024г</t>
  </si>
  <si>
    <t>Ремонт подъездного освещения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</si>
</sst>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8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2" xfId="0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17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/>
    <xf numFmtId="0" fontId="10" fillId="0" borderId="1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" fontId="0" fillId="0" borderId="12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0" fontId="7" fillId="0" borderId="36" xfId="0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0" fillId="0" borderId="38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0" fontId="11" fillId="0" borderId="0" xfId="0" applyFont="1" applyAlignment="1"/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0" fillId="0" borderId="41" xfId="0" applyNumberFormat="1" applyFont="1" applyBorder="1" applyAlignment="1">
      <alignment vertical="top"/>
    </xf>
    <xf numFmtId="4" fontId="4" fillId="0" borderId="33" xfId="0" applyNumberFormat="1" applyFont="1" applyBorder="1" applyAlignment="1">
      <alignment vertical="top"/>
    </xf>
    <xf numFmtId="4" fontId="4" fillId="0" borderId="1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Fill="1" applyBorder="1" applyAlignment="1"/>
    <xf numFmtId="0" fontId="0" fillId="0" borderId="2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23" xfId="0" applyBorder="1" applyAlignment="1">
      <alignment vertical="top"/>
    </xf>
    <xf numFmtId="0" fontId="4" fillId="0" borderId="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3" xfId="0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4" fillId="0" borderId="19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4" xfId="0" applyBorder="1" applyAlignment="1">
      <alignment vertical="top"/>
    </xf>
    <xf numFmtId="4" fontId="4" fillId="0" borderId="3" xfId="0" applyNumberFormat="1" applyFont="1" applyBorder="1" applyAlignment="1">
      <alignment horizontal="right" vertical="top"/>
    </xf>
    <xf numFmtId="4" fontId="4" fillId="0" borderId="16" xfId="0" applyNumberFormat="1" applyFont="1" applyBorder="1" applyAlignment="1">
      <alignment horizontal="right" vertical="top"/>
    </xf>
    <xf numFmtId="4" fontId="4" fillId="0" borderId="42" xfId="0" applyNumberFormat="1" applyFont="1" applyBorder="1" applyAlignment="1">
      <alignment horizontal="right"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4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zoomScaleNormal="100" workbookViewId="0">
      <selection activeCell="F33" sqref="F33"/>
    </sheetView>
  </sheetViews>
  <sheetFormatPr defaultRowHeight="13.2" x14ac:dyDescent="0.25"/>
  <cols>
    <col min="1" max="1" width="14.6640625" customWidth="1"/>
    <col min="2" max="3" width="21.44140625" customWidth="1"/>
    <col min="4" max="4" width="25.88671875" customWidth="1"/>
    <col min="5" max="5" width="16.88671875" hidden="1" customWidth="1"/>
    <col min="6" max="6" width="24.6640625" customWidth="1"/>
  </cols>
  <sheetData>
    <row r="1" spans="1:12" ht="17.399999999999999" x14ac:dyDescent="0.3">
      <c r="B1" s="40" t="s">
        <v>17</v>
      </c>
      <c r="C1" s="14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 thickBot="1" x14ac:dyDescent="0.35">
      <c r="B2" s="41" t="s">
        <v>51</v>
      </c>
      <c r="C2" s="15"/>
      <c r="D2" s="10"/>
      <c r="E2" s="10"/>
      <c r="F2" s="10"/>
      <c r="G2" s="10"/>
      <c r="H2" s="10"/>
      <c r="I2" s="10"/>
      <c r="J2" s="10"/>
      <c r="K2" s="10"/>
      <c r="L2" s="10"/>
    </row>
    <row r="3" spans="1:12" ht="28.95" customHeight="1" thickBot="1" x14ac:dyDescent="0.35">
      <c r="A3" s="76" t="s">
        <v>33</v>
      </c>
      <c r="B3" s="76"/>
      <c r="C3" s="76"/>
      <c r="D3" s="77"/>
      <c r="E3" s="78"/>
      <c r="F3" s="16" t="s">
        <v>28</v>
      </c>
      <c r="G3" s="6"/>
      <c r="H3" s="6"/>
      <c r="I3" s="6"/>
      <c r="J3" s="6"/>
      <c r="K3" s="6"/>
      <c r="L3" s="6"/>
    </row>
    <row r="4" spans="1:12" ht="13.8" x14ac:dyDescent="0.25">
      <c r="B4" s="75" t="s">
        <v>29</v>
      </c>
      <c r="C4" s="75"/>
      <c r="D4" s="75"/>
      <c r="E4" s="17"/>
      <c r="F4" s="18">
        <v>-566282.19999999995</v>
      </c>
    </row>
    <row r="5" spans="1:12" ht="16.2" thickBot="1" x14ac:dyDescent="0.35">
      <c r="B5" s="29" t="s">
        <v>30</v>
      </c>
      <c r="C5" s="17"/>
      <c r="D5" s="17"/>
      <c r="E5" s="17"/>
      <c r="F5" s="17"/>
      <c r="G5" s="11"/>
      <c r="H5" s="11"/>
      <c r="I5" s="11"/>
      <c r="J5" s="11"/>
      <c r="K5" s="11"/>
      <c r="L5" s="11"/>
    </row>
    <row r="6" spans="1:12" ht="21" thickBot="1" x14ac:dyDescent="0.35">
      <c r="B6" s="19" t="s">
        <v>31</v>
      </c>
      <c r="C6" s="20" t="s">
        <v>8</v>
      </c>
      <c r="D6" s="20" t="s">
        <v>9</v>
      </c>
      <c r="E6" s="20"/>
      <c r="F6" s="21" t="s">
        <v>52</v>
      </c>
      <c r="G6" s="13"/>
      <c r="H6" s="13"/>
      <c r="I6" s="13"/>
      <c r="J6" s="13"/>
      <c r="K6" s="13"/>
      <c r="L6" s="13"/>
    </row>
    <row r="7" spans="1:12" ht="16.2" thickBot="1" x14ac:dyDescent="0.35">
      <c r="B7" s="43">
        <v>-660498.5</v>
      </c>
      <c r="C7" s="44">
        <v>965690.24</v>
      </c>
      <c r="D7" s="44">
        <v>886652.55</v>
      </c>
      <c r="E7" s="44"/>
      <c r="F7" s="45">
        <f>D7-C7+B7</f>
        <v>-739536.19</v>
      </c>
      <c r="G7" s="13"/>
      <c r="H7" s="13"/>
      <c r="I7" s="13"/>
      <c r="J7" s="13"/>
      <c r="K7" s="13"/>
      <c r="L7" s="13"/>
    </row>
    <row r="8" spans="1:12" ht="16.2" thickBot="1" x14ac:dyDescent="0.35">
      <c r="B8" s="82" t="s">
        <v>50</v>
      </c>
      <c r="C8" s="83"/>
      <c r="D8" s="84"/>
      <c r="E8" s="48"/>
      <c r="F8" s="49">
        <v>58030.92</v>
      </c>
      <c r="G8" s="13"/>
      <c r="H8" s="13"/>
      <c r="I8" s="13"/>
      <c r="J8" s="13"/>
      <c r="K8" s="13"/>
      <c r="L8" s="13"/>
    </row>
    <row r="9" spans="1:12" ht="16.2" thickBot="1" x14ac:dyDescent="0.35">
      <c r="B9" s="82" t="s">
        <v>53</v>
      </c>
      <c r="C9" s="83"/>
      <c r="D9" s="84"/>
      <c r="E9" s="48"/>
      <c r="F9" s="49">
        <f>F7+F8</f>
        <v>-681505.2699999999</v>
      </c>
      <c r="G9" s="13"/>
      <c r="H9" s="13"/>
      <c r="I9" s="13"/>
      <c r="J9" s="13"/>
      <c r="K9" s="13"/>
      <c r="L9" s="13"/>
    </row>
    <row r="10" spans="1:12" s="5" customFormat="1" ht="9.6" customHeight="1" thickBot="1" x14ac:dyDescent="0.3">
      <c r="A10" s="67" t="s">
        <v>7</v>
      </c>
      <c r="B10" s="68"/>
      <c r="C10" s="68"/>
      <c r="D10" s="68"/>
      <c r="E10" s="68"/>
      <c r="F10" s="69"/>
    </row>
    <row r="11" spans="1:12" ht="13.95" customHeight="1" x14ac:dyDescent="0.25">
      <c r="A11" s="1" t="s">
        <v>10</v>
      </c>
      <c r="B11" s="22">
        <v>-12293.07</v>
      </c>
      <c r="C11" s="22">
        <v>-20.6</v>
      </c>
      <c r="D11" s="22">
        <v>1168.94</v>
      </c>
      <c r="E11" s="23"/>
      <c r="F11" s="30">
        <f>D11-C11+B11</f>
        <v>-11103.529999999999</v>
      </c>
    </row>
    <row r="12" spans="1:12" ht="14.4" customHeight="1" x14ac:dyDescent="0.25">
      <c r="A12" s="2" t="s">
        <v>11</v>
      </c>
      <c r="B12" s="25">
        <v>-5587.82</v>
      </c>
      <c r="C12" s="25">
        <v>5998.1</v>
      </c>
      <c r="D12" s="25">
        <v>5483.89</v>
      </c>
      <c r="E12" s="26"/>
      <c r="F12" s="27">
        <f t="shared" ref="F12:F14" si="0">D12-C12+B12</f>
        <v>-6102.03</v>
      </c>
    </row>
    <row r="13" spans="1:12" ht="13.95" customHeight="1" x14ac:dyDescent="0.25">
      <c r="A13" s="2" t="s">
        <v>13</v>
      </c>
      <c r="B13" s="25">
        <v>-40244.21</v>
      </c>
      <c r="C13" s="25">
        <v>96019.01</v>
      </c>
      <c r="D13" s="25">
        <v>74923</v>
      </c>
      <c r="E13" s="26"/>
      <c r="F13" s="27">
        <f t="shared" si="0"/>
        <v>-61340.219999999994</v>
      </c>
    </row>
    <row r="14" spans="1:12" ht="13.95" customHeight="1" thickBot="1" x14ac:dyDescent="0.3">
      <c r="A14" s="32" t="s">
        <v>16</v>
      </c>
      <c r="B14" s="33">
        <v>-7998.83</v>
      </c>
      <c r="C14" s="33">
        <v>6453.24</v>
      </c>
      <c r="D14" s="33">
        <v>10106.700000000001</v>
      </c>
      <c r="E14" s="34"/>
      <c r="F14" s="35">
        <f t="shared" si="0"/>
        <v>-4345.369999999999</v>
      </c>
    </row>
    <row r="15" spans="1:12" ht="13.95" customHeight="1" thickBot="1" x14ac:dyDescent="0.3">
      <c r="A15" s="3" t="s">
        <v>12</v>
      </c>
      <c r="B15" s="44">
        <f>SUM(B11:B14)</f>
        <v>-66123.929999999993</v>
      </c>
      <c r="C15" s="44">
        <f>SUM(C11:C14)</f>
        <v>108449.75</v>
      </c>
      <c r="D15" s="44">
        <f>SUM(D11:D14)</f>
        <v>91682.53</v>
      </c>
      <c r="E15" s="46"/>
      <c r="F15" s="45">
        <f>SUM(F11:F14)</f>
        <v>-82891.149999999994</v>
      </c>
    </row>
    <row r="16" spans="1:12" ht="14.25" customHeight="1" x14ac:dyDescent="0.25">
      <c r="B16" s="79" t="s">
        <v>4</v>
      </c>
      <c r="C16" s="79"/>
      <c r="D16" s="79"/>
      <c r="E16" s="80"/>
      <c r="F16" s="28">
        <f>D7-C7+B7+78642.26</f>
        <v>-660893.92999999993</v>
      </c>
    </row>
    <row r="17" spans="1:6" s="4" customFormat="1" ht="15" customHeight="1" thickBot="1" x14ac:dyDescent="0.3">
      <c r="B17" s="29" t="s">
        <v>2</v>
      </c>
      <c r="C17" s="8"/>
    </row>
    <row r="18" spans="1:6" ht="15" customHeight="1" x14ac:dyDescent="0.25">
      <c r="A18" s="81" t="s">
        <v>18</v>
      </c>
      <c r="B18" s="65"/>
      <c r="C18" s="65"/>
      <c r="D18" s="65"/>
      <c r="E18" s="65"/>
      <c r="F18" s="24">
        <v>21326.400000000001</v>
      </c>
    </row>
    <row r="19" spans="1:6" ht="15" customHeight="1" x14ac:dyDescent="0.25">
      <c r="A19" s="66" t="s">
        <v>19</v>
      </c>
      <c r="B19" s="56"/>
      <c r="C19" s="56"/>
      <c r="D19" s="56"/>
      <c r="E19" s="56"/>
      <c r="F19" s="27">
        <v>6042.48</v>
      </c>
    </row>
    <row r="20" spans="1:6" ht="15" customHeight="1" x14ac:dyDescent="0.25">
      <c r="A20" s="66" t="s">
        <v>20</v>
      </c>
      <c r="B20" s="56"/>
      <c r="C20" s="56"/>
      <c r="D20" s="56"/>
      <c r="E20" s="56"/>
      <c r="F20" s="27">
        <v>21998.36</v>
      </c>
    </row>
    <row r="21" spans="1:6" ht="15" customHeight="1" x14ac:dyDescent="0.25">
      <c r="A21" s="66" t="s">
        <v>0</v>
      </c>
      <c r="B21" s="56"/>
      <c r="C21" s="56"/>
      <c r="D21" s="56"/>
      <c r="E21" s="56"/>
      <c r="F21" s="27">
        <v>26253.08</v>
      </c>
    </row>
    <row r="22" spans="1:6" ht="15" customHeight="1" x14ac:dyDescent="0.25">
      <c r="A22" s="66" t="s">
        <v>21</v>
      </c>
      <c r="B22" s="56"/>
      <c r="C22" s="56"/>
      <c r="D22" s="56"/>
      <c r="E22" s="56"/>
      <c r="F22" s="27">
        <v>344776.8</v>
      </c>
    </row>
    <row r="23" spans="1:6" ht="15" customHeight="1" x14ac:dyDescent="0.25">
      <c r="A23" s="66" t="s">
        <v>22</v>
      </c>
      <c r="B23" s="56"/>
      <c r="C23" s="56"/>
      <c r="D23" s="56"/>
      <c r="E23" s="56"/>
      <c r="F23" s="27">
        <v>114451.68</v>
      </c>
    </row>
    <row r="24" spans="1:6" ht="15" customHeight="1" x14ac:dyDescent="0.25">
      <c r="A24" s="85" t="s">
        <v>27</v>
      </c>
      <c r="B24" s="86"/>
      <c r="C24" s="86"/>
      <c r="D24" s="86"/>
      <c r="E24" s="86"/>
      <c r="F24" s="31">
        <v>10800</v>
      </c>
    </row>
    <row r="25" spans="1:6" ht="15" customHeight="1" x14ac:dyDescent="0.25">
      <c r="A25" s="66" t="s">
        <v>38</v>
      </c>
      <c r="B25" s="56"/>
      <c r="C25" s="56"/>
      <c r="D25" s="56"/>
      <c r="E25" s="42"/>
      <c r="F25" s="27">
        <v>29427.15</v>
      </c>
    </row>
    <row r="26" spans="1:6" ht="15.75" customHeight="1" thickBot="1" x14ac:dyDescent="0.3">
      <c r="A26" s="87" t="s">
        <v>39</v>
      </c>
      <c r="B26" s="88"/>
      <c r="C26" s="88"/>
      <c r="D26" s="88"/>
      <c r="E26" s="47"/>
      <c r="F26" s="27">
        <v>22199.79</v>
      </c>
    </row>
    <row r="27" spans="1:6" ht="15" customHeight="1" thickBot="1" x14ac:dyDescent="0.3">
      <c r="A27" s="62" t="s">
        <v>1</v>
      </c>
      <c r="B27" s="63"/>
      <c r="C27" s="63"/>
      <c r="D27" s="63"/>
      <c r="E27" s="63"/>
      <c r="F27" s="36">
        <f>SUM(F18:F26)</f>
        <v>597275.74000000011</v>
      </c>
    </row>
    <row r="28" spans="1:6" s="4" customFormat="1" ht="29.4" customHeight="1" thickBot="1" x14ac:dyDescent="0.3">
      <c r="B28" s="58" t="s">
        <v>14</v>
      </c>
      <c r="C28" s="58"/>
      <c r="D28" s="59"/>
      <c r="E28" s="59"/>
      <c r="F28" s="59"/>
    </row>
    <row r="29" spans="1:6" ht="15.75" customHeight="1" x14ac:dyDescent="0.25">
      <c r="A29" s="81" t="s">
        <v>23</v>
      </c>
      <c r="B29" s="65"/>
      <c r="C29" s="65"/>
      <c r="D29" s="65"/>
      <c r="E29" s="65"/>
      <c r="F29" s="24">
        <v>0</v>
      </c>
    </row>
    <row r="30" spans="1:6" ht="15.75" customHeight="1" x14ac:dyDescent="0.25">
      <c r="A30" s="66" t="s">
        <v>24</v>
      </c>
      <c r="B30" s="56"/>
      <c r="C30" s="56"/>
      <c r="D30" s="56"/>
      <c r="E30" s="56"/>
      <c r="F30" s="27">
        <v>8995.6200000000008</v>
      </c>
    </row>
    <row r="31" spans="1:6" ht="15.75" customHeight="1" x14ac:dyDescent="0.25">
      <c r="A31" s="66" t="s">
        <v>25</v>
      </c>
      <c r="B31" s="56"/>
      <c r="C31" s="56"/>
      <c r="D31" s="56"/>
      <c r="E31" s="56"/>
      <c r="F31" s="27">
        <v>86241.54</v>
      </c>
    </row>
    <row r="32" spans="1:6" ht="15.75" customHeight="1" thickBot="1" x14ac:dyDescent="0.3">
      <c r="A32" s="60" t="s">
        <v>26</v>
      </c>
      <c r="B32" s="61"/>
      <c r="C32" s="61"/>
      <c r="D32" s="61"/>
      <c r="E32" s="61"/>
      <c r="F32" s="37">
        <v>8674.01</v>
      </c>
    </row>
    <row r="33" spans="1:6" ht="15.75" customHeight="1" thickBot="1" x14ac:dyDescent="0.3">
      <c r="A33" s="62" t="s">
        <v>15</v>
      </c>
      <c r="B33" s="63"/>
      <c r="C33" s="63"/>
      <c r="D33" s="63"/>
      <c r="E33" s="63"/>
      <c r="F33" s="36">
        <f>SUM(F29:F32)</f>
        <v>103911.16999999998</v>
      </c>
    </row>
    <row r="34" spans="1:6" s="4" customFormat="1" ht="15.6" customHeight="1" thickBot="1" x14ac:dyDescent="0.3">
      <c r="B34" s="29" t="s">
        <v>5</v>
      </c>
      <c r="C34" s="8"/>
    </row>
    <row r="35" spans="1:6" ht="15" customHeight="1" x14ac:dyDescent="0.25">
      <c r="A35" s="64" t="s">
        <v>34</v>
      </c>
      <c r="B35" s="65"/>
      <c r="C35" s="65"/>
      <c r="D35" s="65"/>
      <c r="E35" s="65"/>
      <c r="F35" s="24">
        <v>1993.2</v>
      </c>
    </row>
    <row r="36" spans="1:6" ht="16.5" customHeight="1" x14ac:dyDescent="0.25">
      <c r="A36" s="55" t="s">
        <v>35</v>
      </c>
      <c r="B36" s="56"/>
      <c r="C36" s="56"/>
      <c r="D36" s="56"/>
      <c r="E36" s="56"/>
      <c r="F36" s="27">
        <v>175</v>
      </c>
    </row>
    <row r="37" spans="1:6" ht="16.5" customHeight="1" x14ac:dyDescent="0.25">
      <c r="A37" s="55" t="s">
        <v>36</v>
      </c>
      <c r="B37" s="56"/>
      <c r="C37" s="56"/>
      <c r="D37" s="56"/>
      <c r="E37" s="56"/>
      <c r="F37" s="27">
        <v>8105.7</v>
      </c>
    </row>
    <row r="38" spans="1:6" ht="15.75" customHeight="1" x14ac:dyDescent="0.25">
      <c r="A38" s="55" t="s">
        <v>37</v>
      </c>
      <c r="B38" s="57"/>
      <c r="C38" s="57"/>
      <c r="D38" s="57"/>
      <c r="E38" s="57"/>
      <c r="F38" s="27">
        <v>315</v>
      </c>
    </row>
    <row r="39" spans="1:6" ht="16.5" customHeight="1" x14ac:dyDescent="0.25">
      <c r="A39" s="55" t="s">
        <v>40</v>
      </c>
      <c r="B39" s="57"/>
      <c r="C39" s="57"/>
      <c r="D39" s="57"/>
      <c r="E39" s="57"/>
      <c r="F39" s="27">
        <v>7498.5</v>
      </c>
    </row>
    <row r="40" spans="1:6" ht="15.6" customHeight="1" x14ac:dyDescent="0.25">
      <c r="A40" s="55" t="s">
        <v>41</v>
      </c>
      <c r="B40" s="56"/>
      <c r="C40" s="56"/>
      <c r="D40" s="56"/>
      <c r="E40" s="56"/>
      <c r="F40" s="27">
        <v>3606.3</v>
      </c>
    </row>
    <row r="41" spans="1:6" ht="15.75" customHeight="1" x14ac:dyDescent="0.25">
      <c r="A41" s="55" t="s">
        <v>42</v>
      </c>
      <c r="B41" s="56"/>
      <c r="C41" s="56"/>
      <c r="D41" s="56"/>
      <c r="E41" s="56"/>
      <c r="F41" s="27">
        <v>21756.799999999999</v>
      </c>
    </row>
    <row r="42" spans="1:6" ht="15.75" customHeight="1" x14ac:dyDescent="0.25">
      <c r="A42" s="55" t="s">
        <v>43</v>
      </c>
      <c r="B42" s="56"/>
      <c r="C42" s="56"/>
      <c r="D42" s="56"/>
      <c r="E42" s="56"/>
      <c r="F42" s="27">
        <v>8519.1</v>
      </c>
    </row>
    <row r="43" spans="1:6" ht="16.2" customHeight="1" x14ac:dyDescent="0.25">
      <c r="A43" s="55" t="s">
        <v>44</v>
      </c>
      <c r="B43" s="56"/>
      <c r="C43" s="56"/>
      <c r="D43" s="56"/>
      <c r="E43" s="56"/>
      <c r="F43" s="27">
        <v>1931.7</v>
      </c>
    </row>
    <row r="44" spans="1:6" x14ac:dyDescent="0.25">
      <c r="A44" s="55" t="s">
        <v>45</v>
      </c>
      <c r="B44" s="57"/>
      <c r="C44" s="57"/>
      <c r="D44" s="57"/>
      <c r="E44" s="12"/>
      <c r="F44" s="27">
        <v>48734.7</v>
      </c>
    </row>
    <row r="45" spans="1:6" ht="14.4" customHeight="1" x14ac:dyDescent="0.25">
      <c r="A45" s="55" t="s">
        <v>46</v>
      </c>
      <c r="B45" s="56"/>
      <c r="C45" s="56"/>
      <c r="D45" s="56"/>
      <c r="E45" s="56"/>
      <c r="F45" s="27">
        <v>124658.33</v>
      </c>
    </row>
    <row r="46" spans="1:6" x14ac:dyDescent="0.25">
      <c r="A46" s="55" t="s">
        <v>47</v>
      </c>
      <c r="B46" s="56"/>
      <c r="C46" s="56"/>
      <c r="D46" s="56"/>
      <c r="E46" s="56"/>
      <c r="F46" s="27">
        <f>2658+600.9</f>
        <v>3258.9</v>
      </c>
    </row>
    <row r="47" spans="1:6" x14ac:dyDescent="0.25">
      <c r="A47" s="55" t="s">
        <v>48</v>
      </c>
      <c r="B47" s="56"/>
      <c r="C47" s="56"/>
      <c r="D47" s="56"/>
      <c r="E47" s="56"/>
      <c r="F47" s="27">
        <f>2504.9+210</f>
        <v>2714.9</v>
      </c>
    </row>
    <row r="48" spans="1:6" ht="14.4" customHeight="1" x14ac:dyDescent="0.25">
      <c r="A48" s="55" t="s">
        <v>49</v>
      </c>
      <c r="B48" s="56"/>
      <c r="C48" s="56"/>
      <c r="D48" s="56"/>
      <c r="E48" s="56"/>
      <c r="F48" s="27">
        <v>649.29999999999995</v>
      </c>
    </row>
    <row r="49" spans="1:6" x14ac:dyDescent="0.25">
      <c r="A49" s="55" t="s">
        <v>55</v>
      </c>
      <c r="B49" s="56"/>
      <c r="C49" s="56"/>
      <c r="D49" s="56"/>
      <c r="E49" s="56"/>
      <c r="F49" s="27">
        <f>18460.5+16797.8+22062</f>
        <v>57320.3</v>
      </c>
    </row>
    <row r="50" spans="1:6" x14ac:dyDescent="0.25">
      <c r="A50" s="55" t="s">
        <v>56</v>
      </c>
      <c r="B50" s="56"/>
      <c r="C50" s="56"/>
      <c r="D50" s="56"/>
      <c r="E50" s="56"/>
      <c r="F50" s="27">
        <v>21721.599999999999</v>
      </c>
    </row>
    <row r="51" spans="1:6" x14ac:dyDescent="0.25">
      <c r="A51" s="55" t="s">
        <v>57</v>
      </c>
      <c r="B51" s="56"/>
      <c r="C51" s="56"/>
      <c r="D51" s="56"/>
      <c r="E51" s="56"/>
      <c r="F51" s="27">
        <f>4033.6+25579.4</f>
        <v>29613</v>
      </c>
    </row>
    <row r="52" spans="1:6" x14ac:dyDescent="0.25">
      <c r="A52" s="55" t="s">
        <v>58</v>
      </c>
      <c r="B52" s="56"/>
      <c r="C52" s="56"/>
      <c r="D52" s="56"/>
      <c r="E52" s="56"/>
      <c r="F52" s="27">
        <f>105+105+105</f>
        <v>315</v>
      </c>
    </row>
    <row r="53" spans="1:6" x14ac:dyDescent="0.25">
      <c r="A53" s="55" t="s">
        <v>60</v>
      </c>
      <c r="B53" s="57"/>
      <c r="C53" s="57"/>
      <c r="D53" s="57"/>
      <c r="E53" s="54"/>
      <c r="F53" s="27">
        <f>1537.6+420</f>
        <v>1957.6</v>
      </c>
    </row>
    <row r="54" spans="1:6" ht="13.8" thickBot="1" x14ac:dyDescent="0.3">
      <c r="A54" s="55" t="s">
        <v>59</v>
      </c>
      <c r="B54" s="56"/>
      <c r="C54" s="56"/>
      <c r="D54" s="56"/>
      <c r="E54" s="56"/>
      <c r="F54" s="27">
        <f>500+500</f>
        <v>1000</v>
      </c>
    </row>
    <row r="55" spans="1:6" hidden="1" x14ac:dyDescent="0.25">
      <c r="A55" s="55"/>
      <c r="B55" s="56"/>
      <c r="C55" s="56"/>
      <c r="D55" s="56"/>
      <c r="E55" s="56"/>
      <c r="F55" s="27"/>
    </row>
    <row r="56" spans="1:6" hidden="1" x14ac:dyDescent="0.25">
      <c r="A56" s="55"/>
      <c r="B56" s="56"/>
      <c r="C56" s="56"/>
      <c r="D56" s="56"/>
      <c r="E56" s="56"/>
      <c r="F56" s="27"/>
    </row>
    <row r="57" spans="1:6" hidden="1" x14ac:dyDescent="0.25">
      <c r="A57" s="55"/>
      <c r="B57" s="56"/>
      <c r="C57" s="56"/>
      <c r="D57" s="56"/>
      <c r="E57" s="56"/>
      <c r="F57" s="27"/>
    </row>
    <row r="58" spans="1:6" hidden="1" x14ac:dyDescent="0.25">
      <c r="A58" s="55"/>
      <c r="B58" s="57"/>
      <c r="C58" s="57"/>
      <c r="D58" s="57"/>
      <c r="E58" s="71"/>
      <c r="F58" s="31"/>
    </row>
    <row r="59" spans="1:6" hidden="1" x14ac:dyDescent="0.25">
      <c r="A59" s="55"/>
      <c r="B59" s="57"/>
      <c r="C59" s="57"/>
      <c r="D59" s="57"/>
      <c r="E59" s="71"/>
      <c r="F59" s="27"/>
    </row>
    <row r="60" spans="1:6" hidden="1" x14ac:dyDescent="0.25">
      <c r="A60" s="55"/>
      <c r="B60" s="57"/>
      <c r="C60" s="57"/>
      <c r="D60" s="57"/>
      <c r="E60" s="71"/>
      <c r="F60" s="27"/>
    </row>
    <row r="61" spans="1:6" hidden="1" x14ac:dyDescent="0.25">
      <c r="A61" s="55"/>
      <c r="B61" s="57"/>
      <c r="C61" s="57"/>
      <c r="D61" s="57"/>
      <c r="E61" s="71"/>
      <c r="F61" s="27"/>
    </row>
    <row r="62" spans="1:6" hidden="1" x14ac:dyDescent="0.25">
      <c r="A62" s="55"/>
      <c r="B62" s="57"/>
      <c r="C62" s="57"/>
      <c r="D62" s="57"/>
      <c r="E62" s="71"/>
      <c r="F62" s="27"/>
    </row>
    <row r="63" spans="1:6" hidden="1" x14ac:dyDescent="0.25">
      <c r="A63" s="55"/>
      <c r="B63" s="57"/>
      <c r="C63" s="57"/>
      <c r="D63" s="57"/>
      <c r="E63" s="71"/>
      <c r="F63" s="27"/>
    </row>
    <row r="64" spans="1:6" ht="21" hidden="1" customHeight="1" thickBot="1" x14ac:dyDescent="0.3">
      <c r="A64" s="72"/>
      <c r="B64" s="73"/>
      <c r="C64" s="73"/>
      <c r="D64" s="73"/>
      <c r="E64" s="74"/>
      <c r="F64" s="38"/>
    </row>
    <row r="65" spans="1:6" ht="15.6" customHeight="1" thickBot="1" x14ac:dyDescent="0.3">
      <c r="A65" s="62" t="s">
        <v>3</v>
      </c>
      <c r="B65" s="63"/>
      <c r="C65" s="63"/>
      <c r="D65" s="63"/>
      <c r="E65" s="70"/>
      <c r="F65" s="36">
        <f>SUM(F35:F64)</f>
        <v>345844.92999999993</v>
      </c>
    </row>
    <row r="66" spans="1:6" s="7" customFormat="1" ht="18.75" customHeight="1" x14ac:dyDescent="0.25">
      <c r="B66" s="17" t="s">
        <v>6</v>
      </c>
      <c r="C66" s="50"/>
      <c r="D66" s="39"/>
      <c r="E66" s="39"/>
      <c r="F66" s="53">
        <f>F33+F27+F65</f>
        <v>1047031.8400000001</v>
      </c>
    </row>
    <row r="67" spans="1:6" ht="18" customHeight="1" x14ac:dyDescent="0.25">
      <c r="B67" s="17" t="s">
        <v>32</v>
      </c>
      <c r="C67" s="17"/>
      <c r="D67" s="39"/>
      <c r="E67" s="39"/>
      <c r="F67" s="51">
        <f>D7-F66</f>
        <v>-160379.29000000004</v>
      </c>
    </row>
    <row r="68" spans="1:6" ht="17.25" customHeight="1" x14ac:dyDescent="0.25">
      <c r="B68" s="17" t="s">
        <v>54</v>
      </c>
      <c r="C68" s="17"/>
      <c r="D68" s="39"/>
      <c r="E68" s="39"/>
      <c r="F68" s="52">
        <f>F4+F67</f>
        <v>-726661.49</v>
      </c>
    </row>
  </sheetData>
  <mergeCells count="53">
    <mergeCell ref="A24:E24"/>
    <mergeCell ref="A27:E27"/>
    <mergeCell ref="A29:E29"/>
    <mergeCell ref="A30:E30"/>
    <mergeCell ref="A31:E31"/>
    <mergeCell ref="A25:D25"/>
    <mergeCell ref="A26:D26"/>
    <mergeCell ref="B4:D4"/>
    <mergeCell ref="A3:E3"/>
    <mergeCell ref="B16:E16"/>
    <mergeCell ref="A18:E18"/>
    <mergeCell ref="A19:E19"/>
    <mergeCell ref="B8:D8"/>
    <mergeCell ref="B9:D9"/>
    <mergeCell ref="A20:E20"/>
    <mergeCell ref="A21:E21"/>
    <mergeCell ref="A22:E22"/>
    <mergeCell ref="A10:F10"/>
    <mergeCell ref="A65:E65"/>
    <mergeCell ref="A58:E58"/>
    <mergeCell ref="A59:E59"/>
    <mergeCell ref="A60:E60"/>
    <mergeCell ref="A64:E64"/>
    <mergeCell ref="A61:E61"/>
    <mergeCell ref="A62:E62"/>
    <mergeCell ref="A63:E63"/>
    <mergeCell ref="A23:E23"/>
    <mergeCell ref="A54:E54"/>
    <mergeCell ref="A55:E55"/>
    <mergeCell ref="A56:E56"/>
    <mergeCell ref="A41:E41"/>
    <mergeCell ref="A57:E57"/>
    <mergeCell ref="A48:E48"/>
    <mergeCell ref="A49:E49"/>
    <mergeCell ref="A50:E50"/>
    <mergeCell ref="A51:E51"/>
    <mergeCell ref="A52:E52"/>
    <mergeCell ref="A47:E47"/>
    <mergeCell ref="A42:E42"/>
    <mergeCell ref="A43:E43"/>
    <mergeCell ref="A45:E45"/>
    <mergeCell ref="A44:D44"/>
    <mergeCell ref="A46:E46"/>
    <mergeCell ref="A53:D53"/>
    <mergeCell ref="A37:E37"/>
    <mergeCell ref="A38:E38"/>
    <mergeCell ref="A39:E39"/>
    <mergeCell ref="A40:E40"/>
    <mergeCell ref="B28:F28"/>
    <mergeCell ref="A32:E32"/>
    <mergeCell ref="A33:E33"/>
    <mergeCell ref="A35:E35"/>
    <mergeCell ref="A36:E3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2025-03-04T09:06:13Z</cp:lastPrinted>
  <dcterms:created xsi:type="dcterms:W3CDTF">2012-01-24T09:54:37Z</dcterms:created>
  <dcterms:modified xsi:type="dcterms:W3CDTF">2025-03-04T09:06:45Z</dcterms:modified>
</cp:coreProperties>
</file>