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F16" i="1" l="1"/>
  <c r="F49" i="1" l="1"/>
  <c r="F48" i="1" l="1"/>
  <c r="F40" i="1" l="1"/>
  <c r="F12" i="1" l="1"/>
  <c r="F13" i="1"/>
  <c r="F14" i="1"/>
  <c r="F11" i="1"/>
  <c r="F7" i="1"/>
  <c r="F9" i="1" s="1"/>
  <c r="D15" i="1"/>
  <c r="C15" i="1"/>
  <c r="B15" i="1"/>
  <c r="F31" i="1" l="1"/>
  <c r="F62" i="1" l="1"/>
  <c r="F25" i="1" l="1"/>
  <c r="F15" i="1" l="1"/>
  <c r="F64" i="1" l="1"/>
  <c r="F65" i="1" s="1"/>
  <c r="F66" i="1" l="1"/>
</calcChain>
</file>

<file path=xl/sharedStrings.xml><?xml version="1.0" encoding="utf-8"?>
<sst xmlns="http://schemas.openxmlformats.org/spreadsheetml/2006/main" count="62" uniqueCount="62">
  <si>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</si>
  <si>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</si>
  <si>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</si>
  <si>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</si>
  <si>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</si>
  <si>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</si>
  <si>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</si>
  <si>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</si>
  <si>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</si>
  <si>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</si>
  <si>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</si>
  <si>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</si>
  <si>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</si>
  <si>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</si>
  <si>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</si>
  <si>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</si>
  <si>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Ленинградская, 26/1</t>
  </si>
  <si>
    <t>Отведение стоков ОИ</t>
  </si>
  <si>
    <t>Аварийная служба</t>
  </si>
  <si>
    <t xml:space="preserve">Услуги паспортной службы </t>
  </si>
  <si>
    <t xml:space="preserve">Услуги по начислению </t>
  </si>
  <si>
    <t>Услуги по содержанию МКД</t>
  </si>
  <si>
    <t xml:space="preserve">Тех.обслуживание узла учета тепловой энергии 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</si>
  <si>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</si>
  <si>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</si>
  <si>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</si>
  <si>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</si>
  <si>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</si>
  <si>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Тариф на тех/содерж-18,97, СОИ-норматив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</si>
  <si>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</si>
  <si>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</si>
  <si>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</si>
  <si>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</si>
  <si>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постройки-1967, панельный, оборудован стационарными эл/плитами, количество этажей-5, количество подъездов-5, количество жилых квартир-138, кол-во нежилых помещений-2,общая площадь дома-3551,50, кол-во зарегистрированных-144</t>
  </si>
  <si>
    <t>Ремонт подъездного освещения /январь 2024г</t>
  </si>
  <si>
    <t>Ремонт тамбурной двери 3п  /февраль 2024г</t>
  </si>
  <si>
    <t>Ремонт подъездного освещения /март 2024г</t>
  </si>
  <si>
    <t>Ревизия эл.щита кв.19  /февраль 2024г</t>
  </si>
  <si>
    <t>Ремонт м/панельных швов  кв.64  / июнь 2023г</t>
  </si>
  <si>
    <t>Поливочный кран /апрель 2024г</t>
  </si>
  <si>
    <t>Устройство дренажной линии для промывки  /май 2024г</t>
  </si>
  <si>
    <t>Отключение смесителя, ремонт обвязки    /май 2024г</t>
  </si>
  <si>
    <t>Диагностика системы вентиляции кв.97  /июнь 2024г</t>
  </si>
  <si>
    <t>Изготовить и установить пластиковые окна 1п  /июнь 2024г</t>
  </si>
  <si>
    <t>Погрузка и вывоз листьев  /май 2024г</t>
  </si>
  <si>
    <t>Ремонт подъездного освещения  /июнь 2024г</t>
  </si>
  <si>
    <t>Замена участка стояка системы ХВС  /июнь 2024г</t>
  </si>
  <si>
    <t>Изготовление и установка решеток на окна 1п  /июль 2024г</t>
  </si>
  <si>
    <t>Ремонт подъездного освещения /сентябрь 2024г</t>
  </si>
  <si>
    <t>Корректировка задолженности по решению суда</t>
  </si>
  <si>
    <t>за    2024 год</t>
  </si>
  <si>
    <t>Задолженность на 01.01.2025г.</t>
  </si>
  <si>
    <t>Откорректированная задолженность на 01.01.2025г.</t>
  </si>
  <si>
    <t xml:space="preserve">8. Средства на счете дома на 01.01.2025г.    </t>
  </si>
  <si>
    <t>Ремонт подъездного освещения  /октябрь   2024г</t>
  </si>
  <si>
    <t>Ремонт подъездного освещения 3п  /ноябрь 2024г</t>
  </si>
  <si>
    <t>Ремонт тамбурной двери   /октябрь, ноябрь 2024г</t>
  </si>
  <si>
    <t>Ремонт окна 3п  /ноябрь 2024г</t>
  </si>
  <si>
    <t>Ремонт авар.участка стояка отпления /декабрь 2024г</t>
  </si>
  <si>
    <t>Установка заглушек кв.66  /декабрь 2024г</t>
  </si>
  <si>
    <t>Закрытие балкона 3п  /декабрь 2024г</t>
  </si>
  <si>
    <t>Ремонт подъездного освещения 4п 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</si>
</sst>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/>
    <xf numFmtId="4" fontId="6" fillId="2" borderId="0" xfId="0" applyNumberFormat="1" applyFont="1" applyFill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7" fillId="0" borderId="2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0" fillId="0" borderId="38" xfId="0" applyBorder="1" applyAlignment="1">
      <alignment vertical="top"/>
    </xf>
    <xf numFmtId="0" fontId="2" fillId="0" borderId="0" xfId="0" applyFont="1" applyAlignment="1">
      <alignment vertical="top"/>
    </xf>
    <xf numFmtId="0" fontId="10" fillId="0" borderId="0" xfId="0" applyFont="1" applyAlignment="1">
      <alignment horizontal="left"/>
    </xf>
    <xf numFmtId="0" fontId="11" fillId="0" borderId="29" xfId="0" applyFont="1" applyBorder="1" applyAlignment="1">
      <alignment vertical="top" wrapText="1"/>
    </xf>
    <xf numFmtId="0" fontId="6" fillId="0" borderId="0" xfId="0" applyFont="1" applyAlignment="1"/>
    <xf numFmtId="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6" fillId="0" borderId="11" xfId="0" applyNumberFormat="1" applyFont="1" applyBorder="1" applyAlignment="1">
      <alignment vertical="top"/>
    </xf>
    <xf numFmtId="4" fontId="6" fillId="0" borderId="23" xfId="0" applyNumberFormat="1" applyFont="1" applyBorder="1" applyAlignment="1">
      <alignment vertical="top"/>
    </xf>
    <xf numFmtId="4" fontId="6" fillId="0" borderId="12" xfId="0" applyNumberFormat="1" applyFont="1" applyBorder="1" applyAlignment="1">
      <alignment vertical="top"/>
    </xf>
    <xf numFmtId="0" fontId="12" fillId="0" borderId="39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4" fontId="6" fillId="0" borderId="9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6" fillId="0" borderId="29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/>
    <xf numFmtId="4" fontId="6" fillId="0" borderId="0" xfId="0" applyNumberFormat="1" applyFont="1" applyBorder="1" applyAlignment="1"/>
    <xf numFmtId="4" fontId="0" fillId="0" borderId="41" xfId="0" applyNumberFormat="1" applyFont="1" applyBorder="1" applyAlignment="1">
      <alignment vertical="top"/>
    </xf>
    <xf numFmtId="4" fontId="4" fillId="0" borderId="39" xfId="0" applyNumberFormat="1" applyFont="1" applyBorder="1" applyAlignment="1">
      <alignment vertical="top"/>
    </xf>
    <xf numFmtId="4" fontId="4" fillId="0" borderId="8" xfId="0" applyNumberFormat="1" applyFont="1" applyBorder="1" applyAlignment="1">
      <alignment vertical="top"/>
    </xf>
    <xf numFmtId="4" fontId="4" fillId="0" borderId="9" xfId="0" applyNumberFormat="1" applyFont="1" applyBorder="1" applyAlignment="1">
      <alignment vertical="top"/>
    </xf>
    <xf numFmtId="0" fontId="13" fillId="0" borderId="0" xfId="0" applyFont="1" applyAlignment="1">
      <alignment horizontal="left" vertical="top"/>
    </xf>
    <xf numFmtId="4" fontId="0" fillId="0" borderId="19" xfId="0" applyNumberFormat="1" applyFont="1" applyFill="1" applyBorder="1" applyAlignment="1">
      <alignment vertical="top"/>
    </xf>
    <xf numFmtId="0" fontId="0" fillId="0" borderId="0" xfId="0" applyFill="1"/>
    <xf numFmtId="0" fontId="0" fillId="0" borderId="38" xfId="0" applyBorder="1" applyAlignment="1">
      <alignment vertical="top"/>
    </xf>
    <xf numFmtId="0" fontId="0" fillId="0" borderId="2" xfId="0" applyBorder="1" applyAlignment="1">
      <alignment vertical="top"/>
    </xf>
    <xf numFmtId="4" fontId="4" fillId="0" borderId="23" xfId="0" applyNumberFormat="1" applyFont="1" applyBorder="1" applyAlignment="1">
      <alignment vertical="top"/>
    </xf>
    <xf numFmtId="4" fontId="4" fillId="0" borderId="29" xfId="0" applyNumberFormat="1" applyFont="1" applyBorder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7" xfId="0" applyBorder="1" applyAlignment="1">
      <alignment vertical="top"/>
    </xf>
    <xf numFmtId="0" fontId="6" fillId="0" borderId="0" xfId="0" applyFont="1" applyAlignment="1">
      <alignment horizontal="left" vertical="top"/>
    </xf>
    <xf numFmtId="0" fontId="0" fillId="0" borderId="34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25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11" fillId="0" borderId="0" xfId="0" applyFont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25" xfId="0" applyBorder="1" applyAlignment="1">
      <alignment vertical="top"/>
    </xf>
    <xf numFmtId="0" fontId="6" fillId="0" borderId="0" xfId="0" applyFont="1" applyAlignment="1">
      <alignment vertical="top"/>
    </xf>
    <xf numFmtId="4" fontId="3" fillId="0" borderId="23" xfId="0" applyNumberFormat="1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40" xfId="0" applyFont="1" applyBorder="1" applyAlignment="1">
      <alignment vertical="top"/>
    </xf>
    <xf numFmtId="4" fontId="4" fillId="0" borderId="6" xfId="0" applyNumberFormat="1" applyFont="1" applyBorder="1" applyAlignment="1">
      <alignment horizontal="right" vertical="top"/>
    </xf>
    <xf numFmtId="4" fontId="4" fillId="0" borderId="28" xfId="0" applyNumberFormat="1" applyFont="1" applyBorder="1" applyAlignment="1">
      <alignment horizontal="right" vertical="top"/>
    </xf>
    <xf numFmtId="4" fontId="4" fillId="0" borderId="42" xfId="0" applyNumberFormat="1" applyFont="1" applyBorder="1" applyAlignment="1">
      <alignment horizontal="right" vertical="top"/>
    </xf>
    <xf numFmtId="0" fontId="6" fillId="0" borderId="28" xfId="0" applyFont="1" applyBorder="1" applyAlignment="1">
      <alignment vertical="top" wrapText="1"/>
    </xf>
    <xf numFmtId="0" fontId="9" fillId="0" borderId="28" xfId="0" applyFont="1" applyBorder="1" applyAlignment="1">
      <alignment vertical="top" wrapText="1"/>
    </xf>
    <xf numFmtId="0" fontId="0" fillId="0" borderId="36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34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3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topLeftCell="A46" zoomScaleNormal="100" workbookViewId="0">
      <selection activeCell="H24" sqref="H24"/>
    </sheetView>
  </sheetViews>
  <sheetFormatPr defaultRowHeight="13.2" x14ac:dyDescent="0.25"/>
  <cols>
    <col min="1" max="1" width="15.33203125" customWidth="1"/>
    <col min="2" max="2" width="24.109375" customWidth="1"/>
    <col min="3" max="3" width="22.109375" customWidth="1"/>
    <col min="4" max="4" width="24.33203125" customWidth="1"/>
    <col min="5" max="5" width="20.6640625" hidden="1" customWidth="1"/>
    <col min="6" max="6" width="22.109375" customWidth="1"/>
  </cols>
  <sheetData>
    <row r="1" spans="1:11" ht="17.25" customHeight="1" x14ac:dyDescent="0.3">
      <c r="B1" s="64" t="s">
        <v>16</v>
      </c>
      <c r="C1" s="64"/>
      <c r="D1" s="64"/>
      <c r="E1" s="64"/>
      <c r="F1" s="11"/>
      <c r="G1" s="11"/>
      <c r="H1" s="11"/>
      <c r="I1" s="11"/>
      <c r="J1" s="11"/>
      <c r="K1" s="11"/>
    </row>
    <row r="2" spans="1:11" ht="15.75" customHeight="1" thickBot="1" x14ac:dyDescent="0.35">
      <c r="B2" s="51" t="s">
        <v>50</v>
      </c>
      <c r="C2" s="17"/>
      <c r="D2" s="17"/>
      <c r="E2" s="17"/>
      <c r="F2" s="12"/>
      <c r="G2" s="12"/>
      <c r="H2" s="12"/>
      <c r="I2" s="12"/>
      <c r="J2" s="12"/>
      <c r="K2" s="12"/>
    </row>
    <row r="3" spans="1:11" ht="42.6" customHeight="1" thickBot="1" x14ac:dyDescent="0.35">
      <c r="A3" s="73" t="s">
        <v>33</v>
      </c>
      <c r="B3" s="73"/>
      <c r="C3" s="73"/>
      <c r="D3" s="74"/>
      <c r="E3" s="75"/>
      <c r="F3" s="18" t="s">
        <v>28</v>
      </c>
      <c r="G3" s="9"/>
      <c r="H3" s="9"/>
      <c r="I3" s="9"/>
      <c r="J3" s="9"/>
      <c r="K3" s="9"/>
    </row>
    <row r="4" spans="1:11" ht="13.8" x14ac:dyDescent="0.25">
      <c r="B4" s="82" t="s">
        <v>29</v>
      </c>
      <c r="C4" s="82"/>
      <c r="D4" s="82"/>
      <c r="E4" s="19"/>
      <c r="F4" s="20">
        <v>-203023.11</v>
      </c>
    </row>
    <row r="5" spans="1:11" ht="16.2" thickBot="1" x14ac:dyDescent="0.35">
      <c r="B5" s="21" t="s">
        <v>30</v>
      </c>
      <c r="C5" s="21"/>
      <c r="D5" s="19"/>
      <c r="E5" s="19"/>
      <c r="F5" s="19"/>
      <c r="G5" s="13"/>
      <c r="H5" s="13"/>
      <c r="I5" s="13"/>
      <c r="J5" s="13"/>
      <c r="K5" s="13"/>
    </row>
    <row r="6" spans="1:11" ht="21" thickBot="1" x14ac:dyDescent="0.35">
      <c r="B6" s="36" t="s">
        <v>31</v>
      </c>
      <c r="C6" s="37" t="s">
        <v>8</v>
      </c>
      <c r="D6" s="37" t="s">
        <v>9</v>
      </c>
      <c r="E6" s="37"/>
      <c r="F6" s="38" t="s">
        <v>51</v>
      </c>
      <c r="G6" s="14"/>
      <c r="H6" s="14"/>
      <c r="I6" s="14"/>
      <c r="J6" s="14"/>
      <c r="K6" s="14"/>
    </row>
    <row r="7" spans="1:11" ht="16.2" thickBot="1" x14ac:dyDescent="0.35">
      <c r="B7" s="48">
        <v>-1010923.22</v>
      </c>
      <c r="C7" s="49">
        <v>923770.55</v>
      </c>
      <c r="D7" s="49">
        <v>868301.67</v>
      </c>
      <c r="E7" s="49"/>
      <c r="F7" s="50">
        <f>D7-C7+B7</f>
        <v>-1066392.1000000001</v>
      </c>
      <c r="G7" s="14"/>
      <c r="H7" s="14"/>
      <c r="I7" s="14"/>
      <c r="J7" s="14"/>
      <c r="K7" s="14"/>
    </row>
    <row r="8" spans="1:11" ht="16.2" thickBot="1" x14ac:dyDescent="0.35">
      <c r="B8" s="86" t="s">
        <v>49</v>
      </c>
      <c r="C8" s="87"/>
      <c r="D8" s="88"/>
      <c r="E8" s="56"/>
      <c r="F8" s="57">
        <v>46021.27</v>
      </c>
      <c r="G8" s="14"/>
      <c r="H8" s="14"/>
      <c r="I8" s="14"/>
      <c r="J8" s="14"/>
      <c r="K8" s="14"/>
    </row>
    <row r="9" spans="1:11" ht="16.2" thickBot="1" x14ac:dyDescent="0.35">
      <c r="B9" s="86" t="s">
        <v>52</v>
      </c>
      <c r="C9" s="87"/>
      <c r="D9" s="88"/>
      <c r="E9" s="56"/>
      <c r="F9" s="57">
        <f>F7+F8</f>
        <v>-1020370.8300000001</v>
      </c>
      <c r="G9" s="14"/>
      <c r="H9" s="14"/>
      <c r="I9" s="14"/>
      <c r="J9" s="14"/>
      <c r="K9" s="14"/>
    </row>
    <row r="10" spans="1:11" s="8" customFormat="1" ht="9" customHeight="1" thickBot="1" x14ac:dyDescent="0.3">
      <c r="A10" s="83" t="s">
        <v>7</v>
      </c>
      <c r="B10" s="84"/>
      <c r="C10" s="84"/>
      <c r="D10" s="84"/>
      <c r="E10" s="84"/>
      <c r="F10" s="85"/>
    </row>
    <row r="11" spans="1:11" ht="15.75" customHeight="1" x14ac:dyDescent="0.25">
      <c r="A11" s="3" t="s">
        <v>10</v>
      </c>
      <c r="B11" s="22">
        <v>-34383.08</v>
      </c>
      <c r="C11" s="22">
        <v>37312.92</v>
      </c>
      <c r="D11" s="23">
        <v>33483.019999999997</v>
      </c>
      <c r="E11" s="24"/>
      <c r="F11" s="47">
        <f>D11-C11+B11</f>
        <v>-38212.980000000003</v>
      </c>
    </row>
    <row r="12" spans="1:11" ht="16.5" customHeight="1" x14ac:dyDescent="0.25">
      <c r="A12" s="4" t="s">
        <v>11</v>
      </c>
      <c r="B12" s="26">
        <v>-6887.8</v>
      </c>
      <c r="C12" s="26">
        <v>6166.3</v>
      </c>
      <c r="D12" s="27">
        <v>5602.74</v>
      </c>
      <c r="E12" s="28"/>
      <c r="F12" s="29">
        <f t="shared" ref="F12:F14" si="0">D12-C12+B12</f>
        <v>-7451.3600000000006</v>
      </c>
    </row>
    <row r="13" spans="1:11" ht="15" customHeight="1" x14ac:dyDescent="0.25">
      <c r="A13" s="4" t="s">
        <v>13</v>
      </c>
      <c r="B13" s="26">
        <v>-47445.18</v>
      </c>
      <c r="C13" s="26">
        <v>41795.160000000003</v>
      </c>
      <c r="D13" s="27">
        <v>38035.550000000003</v>
      </c>
      <c r="E13" s="28"/>
      <c r="F13" s="29">
        <f t="shared" si="0"/>
        <v>-51204.79</v>
      </c>
    </row>
    <row r="14" spans="1:11" ht="15" customHeight="1" thickBot="1" x14ac:dyDescent="0.3">
      <c r="A14" s="5" t="s">
        <v>17</v>
      </c>
      <c r="B14" s="30">
        <v>-9758.48</v>
      </c>
      <c r="C14" s="30">
        <v>7723.81</v>
      </c>
      <c r="D14" s="31">
        <v>10752.48</v>
      </c>
      <c r="E14" s="30"/>
      <c r="F14" s="32">
        <f t="shared" si="0"/>
        <v>-6729.81</v>
      </c>
    </row>
    <row r="15" spans="1:11" ht="15" customHeight="1" thickBot="1" x14ac:dyDescent="0.3">
      <c r="A15" s="6" t="s">
        <v>12</v>
      </c>
      <c r="B15" s="33">
        <f>SUM(B11:B14)</f>
        <v>-98474.54</v>
      </c>
      <c r="C15" s="33">
        <f>SUM(C11:C14)</f>
        <v>92998.19</v>
      </c>
      <c r="D15" s="34">
        <f>SUM(D11:D14)</f>
        <v>87873.79</v>
      </c>
      <c r="E15" s="34"/>
      <c r="F15" s="35">
        <f>SUM(F11:F14)</f>
        <v>-103598.94</v>
      </c>
    </row>
    <row r="16" spans="1:11" ht="14.25" customHeight="1" x14ac:dyDescent="0.25">
      <c r="B16" s="76" t="s">
        <v>4</v>
      </c>
      <c r="C16" s="76"/>
      <c r="D16" s="76"/>
      <c r="E16" s="77"/>
      <c r="F16" s="2">
        <f>D7-C7+B7+73349.04</f>
        <v>-993043.06</v>
      </c>
    </row>
    <row r="17" spans="1:6" ht="15.6" customHeight="1" thickBot="1" x14ac:dyDescent="0.3">
      <c r="B17" s="21" t="s">
        <v>2</v>
      </c>
      <c r="C17" s="16"/>
    </row>
    <row r="18" spans="1:6" ht="13.95" customHeight="1" x14ac:dyDescent="0.25">
      <c r="A18" s="78" t="s">
        <v>18</v>
      </c>
      <c r="B18" s="79"/>
      <c r="C18" s="79"/>
      <c r="D18" s="79"/>
      <c r="E18" s="80"/>
      <c r="F18" s="25">
        <v>25570.799999999999</v>
      </c>
    </row>
    <row r="19" spans="1:6" ht="13.95" customHeight="1" x14ac:dyDescent="0.25">
      <c r="A19" s="81" t="s">
        <v>19</v>
      </c>
      <c r="B19" s="71"/>
      <c r="C19" s="71"/>
      <c r="D19" s="71"/>
      <c r="E19" s="72"/>
      <c r="F19" s="29">
        <v>7245.06</v>
      </c>
    </row>
    <row r="20" spans="1:6" ht="15" customHeight="1" x14ac:dyDescent="0.25">
      <c r="A20" s="81" t="s">
        <v>20</v>
      </c>
      <c r="B20" s="71"/>
      <c r="C20" s="71"/>
      <c r="D20" s="71"/>
      <c r="E20" s="72"/>
      <c r="F20" s="29">
        <v>20998.32</v>
      </c>
    </row>
    <row r="21" spans="1:6" ht="15" customHeight="1" x14ac:dyDescent="0.25">
      <c r="A21" s="81" t="s">
        <v>0</v>
      </c>
      <c r="B21" s="71"/>
      <c r="C21" s="71"/>
      <c r="D21" s="71"/>
      <c r="E21" s="72"/>
      <c r="F21" s="29">
        <v>25662.05</v>
      </c>
    </row>
    <row r="22" spans="1:6" ht="15" customHeight="1" x14ac:dyDescent="0.25">
      <c r="A22" s="81" t="s">
        <v>21</v>
      </c>
      <c r="B22" s="71"/>
      <c r="C22" s="71"/>
      <c r="D22" s="71"/>
      <c r="E22" s="72"/>
      <c r="F22" s="29">
        <v>413394.6</v>
      </c>
    </row>
    <row r="23" spans="1:6" ht="15" customHeight="1" x14ac:dyDescent="0.25">
      <c r="A23" s="81" t="s">
        <v>23</v>
      </c>
      <c r="B23" s="71"/>
      <c r="C23" s="71"/>
      <c r="D23" s="71"/>
      <c r="E23" s="72"/>
      <c r="F23" s="29">
        <v>121461.3</v>
      </c>
    </row>
    <row r="24" spans="1:6" ht="14.4" customHeight="1" thickBot="1" x14ac:dyDescent="0.3">
      <c r="A24" s="91" t="s">
        <v>22</v>
      </c>
      <c r="B24" s="92"/>
      <c r="C24" s="92"/>
      <c r="D24" s="92"/>
      <c r="E24" s="93"/>
      <c r="F24" s="29">
        <v>10800</v>
      </c>
    </row>
    <row r="25" spans="1:6" ht="15.6" customHeight="1" thickBot="1" x14ac:dyDescent="0.3">
      <c r="A25" s="61" t="s">
        <v>1</v>
      </c>
      <c r="B25" s="62"/>
      <c r="C25" s="62"/>
      <c r="D25" s="62"/>
      <c r="E25" s="63"/>
      <c r="F25" s="39">
        <f>SUM(F18:F24)</f>
        <v>625132.13</v>
      </c>
    </row>
    <row r="26" spans="1:6" s="7" customFormat="1" ht="31.95" customHeight="1" thickBot="1" x14ac:dyDescent="0.3">
      <c r="B26" s="89" t="s">
        <v>14</v>
      </c>
      <c r="C26" s="89"/>
      <c r="D26" s="90"/>
      <c r="E26" s="90"/>
      <c r="F26" s="90"/>
    </row>
    <row r="27" spans="1:6" ht="15.75" customHeight="1" x14ac:dyDescent="0.25">
      <c r="A27" s="78" t="s">
        <v>24</v>
      </c>
      <c r="B27" s="79"/>
      <c r="C27" s="79"/>
      <c r="D27" s="79"/>
      <c r="E27" s="80"/>
      <c r="F27" s="25">
        <v>0</v>
      </c>
    </row>
    <row r="28" spans="1:6" ht="15.75" customHeight="1" x14ac:dyDescent="0.25">
      <c r="A28" s="81" t="s">
        <v>25</v>
      </c>
      <c r="B28" s="71"/>
      <c r="C28" s="71"/>
      <c r="D28" s="71"/>
      <c r="E28" s="72"/>
      <c r="F28" s="29">
        <v>9249.36</v>
      </c>
    </row>
    <row r="29" spans="1:6" ht="15.75" customHeight="1" x14ac:dyDescent="0.25">
      <c r="A29" s="81" t="s">
        <v>26</v>
      </c>
      <c r="B29" s="71"/>
      <c r="C29" s="71"/>
      <c r="D29" s="71"/>
      <c r="E29" s="72"/>
      <c r="F29" s="29">
        <v>80524.05</v>
      </c>
    </row>
    <row r="30" spans="1:6" ht="15.75" customHeight="1" thickBot="1" x14ac:dyDescent="0.3">
      <c r="A30" s="95" t="s">
        <v>27</v>
      </c>
      <c r="B30" s="96"/>
      <c r="C30" s="96"/>
      <c r="D30" s="96"/>
      <c r="E30" s="97"/>
      <c r="F30" s="40">
        <v>8918.7000000000007</v>
      </c>
    </row>
    <row r="31" spans="1:6" ht="15.75" customHeight="1" thickBot="1" x14ac:dyDescent="0.3">
      <c r="A31" s="61" t="s">
        <v>15</v>
      </c>
      <c r="B31" s="62"/>
      <c r="C31" s="62"/>
      <c r="D31" s="62"/>
      <c r="E31" s="62"/>
      <c r="F31" s="41">
        <f>SUM(F27:F30)</f>
        <v>98692.11</v>
      </c>
    </row>
    <row r="32" spans="1:6" s="7" customFormat="1" ht="17.399999999999999" customHeight="1" thickBot="1" x14ac:dyDescent="0.3">
      <c r="B32" s="10" t="s">
        <v>5</v>
      </c>
      <c r="C32" s="16"/>
    </row>
    <row r="33" spans="1:6" ht="15.75" customHeight="1" x14ac:dyDescent="0.25">
      <c r="A33" s="94" t="s">
        <v>34</v>
      </c>
      <c r="B33" s="79"/>
      <c r="C33" s="79"/>
      <c r="D33" s="79"/>
      <c r="E33" s="80"/>
      <c r="F33" s="25">
        <v>1622.7</v>
      </c>
    </row>
    <row r="34" spans="1:6" ht="15.75" customHeight="1" x14ac:dyDescent="0.25">
      <c r="A34" s="58" t="s">
        <v>38</v>
      </c>
      <c r="B34" s="59"/>
      <c r="C34" s="59"/>
      <c r="D34" s="59"/>
      <c r="E34" s="54"/>
      <c r="F34" s="42">
        <v>2950</v>
      </c>
    </row>
    <row r="35" spans="1:6" ht="15.75" customHeight="1" x14ac:dyDescent="0.25">
      <c r="A35" s="58" t="s">
        <v>37</v>
      </c>
      <c r="B35" s="59"/>
      <c r="C35" s="59"/>
      <c r="D35" s="59"/>
      <c r="E35" s="15"/>
      <c r="F35" s="42">
        <v>896.4</v>
      </c>
    </row>
    <row r="36" spans="1:6" ht="15.75" customHeight="1" x14ac:dyDescent="0.25">
      <c r="A36" s="58" t="s">
        <v>35</v>
      </c>
      <c r="B36" s="71"/>
      <c r="C36" s="71"/>
      <c r="D36" s="71"/>
      <c r="E36" s="72"/>
      <c r="F36" s="29">
        <v>1556.2</v>
      </c>
    </row>
    <row r="37" spans="1:6" ht="16.5" customHeight="1" x14ac:dyDescent="0.25">
      <c r="A37" s="58" t="s">
        <v>36</v>
      </c>
      <c r="B37" s="71"/>
      <c r="C37" s="71"/>
      <c r="D37" s="71"/>
      <c r="E37" s="72"/>
      <c r="F37" s="29">
        <v>1913.3</v>
      </c>
    </row>
    <row r="38" spans="1:6" ht="15.75" customHeight="1" x14ac:dyDescent="0.25">
      <c r="A38" s="58" t="s">
        <v>39</v>
      </c>
      <c r="B38" s="71"/>
      <c r="C38" s="71"/>
      <c r="D38" s="71"/>
      <c r="E38" s="72"/>
      <c r="F38" s="29">
        <v>944.6</v>
      </c>
    </row>
    <row r="39" spans="1:6" ht="15.75" customHeight="1" x14ac:dyDescent="0.25">
      <c r="A39" s="58" t="s">
        <v>40</v>
      </c>
      <c r="B39" s="59"/>
      <c r="C39" s="59"/>
      <c r="D39" s="59"/>
      <c r="E39" s="60"/>
      <c r="F39" s="29">
        <v>3431.7</v>
      </c>
    </row>
    <row r="40" spans="1:6" ht="15.75" customHeight="1" x14ac:dyDescent="0.25">
      <c r="A40" s="58" t="s">
        <v>41</v>
      </c>
      <c r="B40" s="59"/>
      <c r="C40" s="59"/>
      <c r="D40" s="59"/>
      <c r="E40" s="60"/>
      <c r="F40" s="29">
        <f>863.6+2114.5</f>
        <v>2978.1</v>
      </c>
    </row>
    <row r="41" spans="1:6" ht="15.75" customHeight="1" x14ac:dyDescent="0.25">
      <c r="A41" s="58" t="s">
        <v>44</v>
      </c>
      <c r="B41" s="59"/>
      <c r="C41" s="59"/>
      <c r="D41" s="59"/>
      <c r="E41" s="60"/>
      <c r="F41" s="29">
        <v>9348.5</v>
      </c>
    </row>
    <row r="42" spans="1:6" ht="15.75" customHeight="1" x14ac:dyDescent="0.25">
      <c r="A42" s="58" t="s">
        <v>42</v>
      </c>
      <c r="B42" s="59"/>
      <c r="C42" s="59"/>
      <c r="D42" s="59"/>
      <c r="E42" s="60"/>
      <c r="F42" s="40">
        <v>500</v>
      </c>
    </row>
    <row r="43" spans="1:6" ht="15.75" customHeight="1" x14ac:dyDescent="0.25">
      <c r="A43" s="58" t="s">
        <v>43</v>
      </c>
      <c r="B43" s="59"/>
      <c r="C43" s="59"/>
      <c r="D43" s="59"/>
      <c r="E43" s="55"/>
      <c r="F43" s="29">
        <v>110292</v>
      </c>
    </row>
    <row r="44" spans="1:6" ht="15.75" customHeight="1" x14ac:dyDescent="0.25">
      <c r="A44" s="58" t="s">
        <v>45</v>
      </c>
      <c r="B44" s="59"/>
      <c r="C44" s="59"/>
      <c r="D44" s="59"/>
      <c r="E44" s="60"/>
      <c r="F44" s="42">
        <v>1326.9</v>
      </c>
    </row>
    <row r="45" spans="1:6" ht="15.75" customHeight="1" x14ac:dyDescent="0.25">
      <c r="A45" s="58" t="s">
        <v>46</v>
      </c>
      <c r="B45" s="59"/>
      <c r="C45" s="59"/>
      <c r="D45" s="59"/>
      <c r="E45" s="60"/>
      <c r="F45" s="42">
        <v>1795.2</v>
      </c>
    </row>
    <row r="46" spans="1:6" ht="15.75" customHeight="1" x14ac:dyDescent="0.25">
      <c r="A46" s="58" t="s">
        <v>47</v>
      </c>
      <c r="B46" s="59"/>
      <c r="C46" s="59"/>
      <c r="D46" s="59"/>
      <c r="E46" s="60"/>
      <c r="F46" s="42">
        <v>14763.7</v>
      </c>
    </row>
    <row r="47" spans="1:6" s="53" customFormat="1" ht="15.75" customHeight="1" x14ac:dyDescent="0.25">
      <c r="A47" s="68" t="s">
        <v>48</v>
      </c>
      <c r="B47" s="69"/>
      <c r="C47" s="69"/>
      <c r="D47" s="69"/>
      <c r="E47" s="70"/>
      <c r="F47" s="52">
        <v>1008.1</v>
      </c>
    </row>
    <row r="48" spans="1:6" ht="15.75" customHeight="1" x14ac:dyDescent="0.25">
      <c r="A48" s="58" t="s">
        <v>54</v>
      </c>
      <c r="B48" s="59"/>
      <c r="C48" s="59"/>
      <c r="D48" s="59"/>
      <c r="E48" s="60"/>
      <c r="F48" s="29">
        <f>2003.3+1218.1+1928.3</f>
        <v>5149.7</v>
      </c>
    </row>
    <row r="49" spans="1:6" ht="15.75" customHeight="1" x14ac:dyDescent="0.25">
      <c r="A49" s="58" t="s">
        <v>56</v>
      </c>
      <c r="B49" s="59"/>
      <c r="C49" s="59"/>
      <c r="D49" s="59"/>
      <c r="E49" s="60"/>
      <c r="F49" s="29">
        <f>1676.8+1361.4</f>
        <v>3038.2</v>
      </c>
    </row>
    <row r="50" spans="1:6" ht="15.75" customHeight="1" x14ac:dyDescent="0.25">
      <c r="A50" s="58" t="s">
        <v>55</v>
      </c>
      <c r="B50" s="59"/>
      <c r="C50" s="59"/>
      <c r="D50" s="59"/>
      <c r="E50" s="60"/>
      <c r="F50" s="29">
        <v>105</v>
      </c>
    </row>
    <row r="51" spans="1:6" ht="15.75" customHeight="1" x14ac:dyDescent="0.25">
      <c r="A51" s="58" t="s">
        <v>57</v>
      </c>
      <c r="B51" s="59"/>
      <c r="C51" s="59"/>
      <c r="D51" s="59"/>
      <c r="E51" s="60"/>
      <c r="F51" s="29">
        <v>3794.1</v>
      </c>
    </row>
    <row r="52" spans="1:6" ht="15.75" customHeight="1" x14ac:dyDescent="0.25">
      <c r="A52" s="58" t="s">
        <v>58</v>
      </c>
      <c r="B52" s="59"/>
      <c r="C52" s="59"/>
      <c r="D52" s="59"/>
      <c r="E52" s="60"/>
      <c r="F52" s="29">
        <v>3053.5</v>
      </c>
    </row>
    <row r="53" spans="1:6" ht="15.75" customHeight="1" x14ac:dyDescent="0.25">
      <c r="A53" s="58" t="s">
        <v>59</v>
      </c>
      <c r="B53" s="59"/>
      <c r="C53" s="59"/>
      <c r="D53" s="59"/>
      <c r="E53" s="60"/>
      <c r="F53" s="29">
        <v>1829.1</v>
      </c>
    </row>
    <row r="54" spans="1:6" ht="15.75" customHeight="1" x14ac:dyDescent="0.25">
      <c r="A54" s="58" t="s">
        <v>60</v>
      </c>
      <c r="B54" s="59"/>
      <c r="C54" s="59"/>
      <c r="D54" s="59"/>
      <c r="E54" s="60"/>
      <c r="F54" s="29">
        <v>1307.2</v>
      </c>
    </row>
    <row r="55" spans="1:6" ht="15.75" customHeight="1" thickBot="1" x14ac:dyDescent="0.3">
      <c r="A55" s="58" t="s">
        <v>61</v>
      </c>
      <c r="B55" s="59"/>
      <c r="C55" s="59"/>
      <c r="D55" s="59"/>
      <c r="E55" s="60"/>
      <c r="F55" s="29">
        <v>210</v>
      </c>
    </row>
    <row r="56" spans="1:6" ht="15.75" hidden="1" customHeight="1" x14ac:dyDescent="0.25">
      <c r="A56" s="58"/>
      <c r="B56" s="59"/>
      <c r="C56" s="59"/>
      <c r="D56" s="59"/>
      <c r="E56" s="60"/>
      <c r="F56" s="29"/>
    </row>
    <row r="57" spans="1:6" ht="15.75" hidden="1" customHeight="1" x14ac:dyDescent="0.25">
      <c r="A57" s="58"/>
      <c r="B57" s="59"/>
      <c r="C57" s="59"/>
      <c r="D57" s="59"/>
      <c r="E57" s="60"/>
      <c r="F57" s="29"/>
    </row>
    <row r="58" spans="1:6" ht="15.75" hidden="1" customHeight="1" x14ac:dyDescent="0.25">
      <c r="A58" s="58"/>
      <c r="B58" s="59"/>
      <c r="C58" s="59"/>
      <c r="D58" s="59"/>
      <c r="E58" s="60"/>
      <c r="F58" s="29"/>
    </row>
    <row r="59" spans="1:6" ht="15.75" hidden="1" customHeight="1" x14ac:dyDescent="0.25">
      <c r="A59" s="58"/>
      <c r="B59" s="59"/>
      <c r="C59" s="59"/>
      <c r="D59" s="59"/>
      <c r="E59" s="60"/>
      <c r="F59" s="29"/>
    </row>
    <row r="60" spans="1:6" ht="15.75" hidden="1" customHeight="1" x14ac:dyDescent="0.25">
      <c r="A60" s="58"/>
      <c r="B60" s="59"/>
      <c r="C60" s="59"/>
      <c r="D60" s="59"/>
      <c r="E60" s="60"/>
      <c r="F60" s="29"/>
    </row>
    <row r="61" spans="1:6" ht="15.75" hidden="1" customHeight="1" thickBot="1" x14ac:dyDescent="0.3">
      <c r="A61" s="65"/>
      <c r="B61" s="66"/>
      <c r="C61" s="66"/>
      <c r="D61" s="66"/>
      <c r="E61" s="67"/>
      <c r="F61" s="43"/>
    </row>
    <row r="62" spans="1:6" ht="17.25" customHeight="1" thickBot="1" x14ac:dyDescent="0.3">
      <c r="A62" s="61" t="s">
        <v>3</v>
      </c>
      <c r="B62" s="62"/>
      <c r="C62" s="62"/>
      <c r="D62" s="62"/>
      <c r="E62" s="63"/>
      <c r="F62" s="39">
        <f>SUM(F33:F61)</f>
        <v>173814.20000000007</v>
      </c>
    </row>
    <row r="63" spans="1:6" ht="3.75" customHeight="1" x14ac:dyDescent="0.25"/>
    <row r="64" spans="1:6" s="7" customFormat="1" ht="15" customHeight="1" x14ac:dyDescent="0.25">
      <c r="B64" s="21" t="s">
        <v>6</v>
      </c>
      <c r="C64" s="16"/>
      <c r="F64" s="44">
        <f>F31+F25+F62</f>
        <v>897638.44000000006</v>
      </c>
    </row>
    <row r="65" spans="2:6" ht="15.6" x14ac:dyDescent="0.3">
      <c r="B65" s="19" t="s">
        <v>32</v>
      </c>
      <c r="C65" s="14"/>
      <c r="D65" s="1"/>
      <c r="E65" s="1"/>
      <c r="F65" s="45">
        <f>D7-F64</f>
        <v>-29336.770000000019</v>
      </c>
    </row>
    <row r="66" spans="2:6" ht="15.75" customHeight="1" x14ac:dyDescent="0.3">
      <c r="B66" s="19" t="s">
        <v>53</v>
      </c>
      <c r="C66" s="14"/>
      <c r="D66" s="1"/>
      <c r="E66" s="1"/>
      <c r="F66" s="46">
        <f>F4+F65</f>
        <v>-232359.88</v>
      </c>
    </row>
  </sheetData>
  <mergeCells count="51">
    <mergeCell ref="A33:E33"/>
    <mergeCell ref="A36:E36"/>
    <mergeCell ref="A37:E37"/>
    <mergeCell ref="A27:E27"/>
    <mergeCell ref="A28:E28"/>
    <mergeCell ref="A29:E29"/>
    <mergeCell ref="A30:E30"/>
    <mergeCell ref="A31:E31"/>
    <mergeCell ref="A35:D35"/>
    <mergeCell ref="A34:D34"/>
    <mergeCell ref="B26:F26"/>
    <mergeCell ref="A21:E21"/>
    <mergeCell ref="A22:E22"/>
    <mergeCell ref="A24:E24"/>
    <mergeCell ref="A25:E25"/>
    <mergeCell ref="A23:E23"/>
    <mergeCell ref="A3:E3"/>
    <mergeCell ref="B16:E16"/>
    <mergeCell ref="A18:E18"/>
    <mergeCell ref="A19:E19"/>
    <mergeCell ref="A20:E20"/>
    <mergeCell ref="B4:D4"/>
    <mergeCell ref="A10:F10"/>
    <mergeCell ref="B8:D8"/>
    <mergeCell ref="B9:D9"/>
    <mergeCell ref="A39:E39"/>
    <mergeCell ref="A40:E40"/>
    <mergeCell ref="A42:E42"/>
    <mergeCell ref="A43:D43"/>
    <mergeCell ref="A41:E41"/>
    <mergeCell ref="B1:E1"/>
    <mergeCell ref="A53:E53"/>
    <mergeCell ref="A56:E56"/>
    <mergeCell ref="A61:E61"/>
    <mergeCell ref="A54:E54"/>
    <mergeCell ref="A55:E55"/>
    <mergeCell ref="A47:E47"/>
    <mergeCell ref="A48:E48"/>
    <mergeCell ref="A49:E49"/>
    <mergeCell ref="A50:E50"/>
    <mergeCell ref="A51:E51"/>
    <mergeCell ref="A44:E44"/>
    <mergeCell ref="A45:E45"/>
    <mergeCell ref="A46:E46"/>
    <mergeCell ref="A57:E57"/>
    <mergeCell ref="A38:E38"/>
    <mergeCell ref="A58:E58"/>
    <mergeCell ref="A59:E59"/>
    <mergeCell ref="A60:E60"/>
    <mergeCell ref="A52:E52"/>
    <mergeCell ref="A62:E62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2025-03-04T03:34:00Z</cp:lastPrinted>
  <dcterms:created xsi:type="dcterms:W3CDTF">2012-01-24T09:54:37Z</dcterms:created>
  <dcterms:modified xsi:type="dcterms:W3CDTF">2025-03-04T03:34:12Z</dcterms:modified>
</cp:coreProperties>
</file>