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51" i="1" l="1"/>
  <c r="E33" i="1"/>
  <c r="E27" i="1"/>
  <c r="E16" i="1"/>
  <c r="E43" i="1" l="1"/>
  <c r="E12" i="1" l="1"/>
  <c r="E13" i="1"/>
  <c r="E14" i="1"/>
  <c r="E11" i="1"/>
  <c r="E7" i="1"/>
  <c r="E9" i="1" s="1"/>
  <c r="D15" i="1"/>
  <c r="C15" i="1"/>
  <c r="B15" i="1"/>
  <c r="E15" i="1" l="1"/>
  <c r="E52" i="1"/>
  <c r="E53" i="1" l="1"/>
  <c r="E54" i="1" s="1"/>
</calcChain>
</file>

<file path=xl/sharedStrings.xml><?xml version="1.0" encoding="utf-8"?>
<sst xmlns="http://schemas.openxmlformats.org/spreadsheetml/2006/main" count="51" uniqueCount="51">
  <si>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</si>
  <si>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</si>
  <si>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</si>
  <si>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</si>
  <si>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</si>
  <si>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</si>
  <si>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</si>
  <si>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</si>
  <si>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</si>
  <si>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</si>
  <si>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</si>
  <si>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</si>
  <si>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</si>
  <si>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</si>
  <si>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</si>
  <si>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</si>
  <si>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</si>
  <si>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 Горно-Алтайская, 58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</si>
  <si>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</si>
  <si>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</si>
  <si>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</si>
  <si>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</si>
  <si>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ТО газового оборудования</t>
  </si>
  <si>
    <t xml:space="preserve">Тех. обслуживание узла учета тепловой 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</si>
  <si>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</si>
  <si>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</si>
  <si>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</si>
  <si>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</si>
  <si>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</si>
  <si>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Год постройки-1963, кирпичный, газифицирован, количество этажей-4, количество подъездов-2, количество жилых квартир-26, кол-во нежилых помещений-2, общая площадь дома-1263,40, кол-во зарегистрированных-39</t>
  </si>
  <si>
    <t>Тариф на тех/содерж-21,04,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</si>
  <si>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</si>
  <si>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</si>
  <si>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</si>
  <si>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</si>
  <si>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За услуги по замене блока питания  /январь 2024г</t>
  </si>
  <si>
    <t>Замена врезок с-мы ГВС и ХВС кв.10, 11  /апрель 2024г</t>
  </si>
  <si>
    <t>Замена сбросника, замер давления  кв.7  /апрель 2024г</t>
  </si>
  <si>
    <t>Погрузка, вывоз веток мусора после субботника  /май 2024г</t>
  </si>
  <si>
    <t>Изготовление и установка решеток на окна  1п  /июль 2024г</t>
  </si>
  <si>
    <t>Услуги по поверке ПУ  /сентябрь 2024г</t>
  </si>
  <si>
    <t>Ремонт системы отопления Пересвет  /сентябрь 2024г</t>
  </si>
  <si>
    <t>Опиловка, погрузка и вывоз веток  /сентябрь 2024г</t>
  </si>
  <si>
    <t>Изготовление и установка пластиковых окон 1п  /апрель 2024г</t>
  </si>
  <si>
    <t>за     2024 год</t>
  </si>
  <si>
    <t>Задолженность на 01.01.2025г.</t>
  </si>
  <si>
    <t xml:space="preserve">8. Средства на счете дома на 01.01.2025г.    </t>
  </si>
  <si>
    <t>Корректировка задолженности по решению суда</t>
  </si>
  <si>
    <t>Откорректированная задолженность на 01.01.2025г.</t>
  </si>
  <si>
    <t>Ремонт системы отопления кв.1 подвал  /октябрь 2024г</t>
  </si>
  <si>
    <t>Опиловка деревьев, погрузка и вывоз   /октябрь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</si>
</sst>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9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1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22" xfId="0" applyNumberFormat="1" applyFont="1" applyBorder="1"/>
    <xf numFmtId="4" fontId="0" fillId="0" borderId="8" xfId="0" applyNumberFormat="1" applyFont="1" applyBorder="1"/>
    <xf numFmtId="4" fontId="6" fillId="0" borderId="0" xfId="0" applyNumberFormat="1" applyFont="1" applyFill="1" applyBorder="1" applyAlignment="1">
      <alignment vertical="top"/>
    </xf>
    <xf numFmtId="0" fontId="12" fillId="0" borderId="10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0" xfId="0" applyNumberFormat="1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4" fontId="4" fillId="0" borderId="1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4" fillId="0" borderId="39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39" xfId="0" applyFont="1" applyBorder="1" applyAlignment="1">
      <alignment horizontal="right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0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3" xfId="0" applyFont="1" applyBorder="1" applyAlignment="1"/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15" xfId="0" applyFont="1" applyBorder="1" applyAlignment="1">
      <alignment horizontal="left"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6" fillId="0" borderId="18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/>
    </xf>
    <xf numFmtId="0" fontId="4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4" fillId="0" borderId="1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2" zoomScaleNormal="100" workbookViewId="0">
      <selection activeCell="E22" sqref="E22"/>
    </sheetView>
  </sheetViews>
  <sheetFormatPr defaultRowHeight="13.2" x14ac:dyDescent="0.25"/>
  <cols>
    <col min="1" max="1" width="16.33203125" customWidth="1"/>
    <col min="2" max="2" width="19.6640625" customWidth="1"/>
    <col min="3" max="3" width="21.21875" customWidth="1"/>
    <col min="4" max="4" width="23.44140625" customWidth="1"/>
    <col min="5" max="5" width="25.44140625" customWidth="1"/>
  </cols>
  <sheetData>
    <row r="1" spans="1:11" ht="17.399999999999999" x14ac:dyDescent="0.3">
      <c r="B1" s="38" t="s">
        <v>17</v>
      </c>
      <c r="C1" s="16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39" t="s">
        <v>44</v>
      </c>
      <c r="C2" s="17"/>
      <c r="D2" s="11"/>
      <c r="E2" s="11"/>
      <c r="F2" s="11"/>
      <c r="G2" s="11"/>
      <c r="H2" s="11"/>
      <c r="I2" s="11"/>
      <c r="J2" s="11"/>
      <c r="K2" s="11"/>
    </row>
    <row r="3" spans="1:11" ht="37.799999999999997" customHeight="1" thickBot="1" x14ac:dyDescent="0.35">
      <c r="A3" s="58" t="s">
        <v>29</v>
      </c>
      <c r="B3" s="58"/>
      <c r="C3" s="58"/>
      <c r="D3" s="59"/>
      <c r="E3" s="18" t="s">
        <v>30</v>
      </c>
      <c r="F3" s="7"/>
      <c r="G3" s="7"/>
      <c r="H3" s="9"/>
      <c r="I3" s="7"/>
      <c r="J3" s="7"/>
      <c r="K3" s="7"/>
    </row>
    <row r="4" spans="1:11" s="6" customFormat="1" ht="20.25" customHeight="1" x14ac:dyDescent="0.25">
      <c r="B4" s="57" t="s">
        <v>31</v>
      </c>
      <c r="C4" s="57"/>
      <c r="D4" s="57"/>
      <c r="E4" s="20">
        <v>-307511.94</v>
      </c>
    </row>
    <row r="5" spans="1:11" ht="16.2" thickBot="1" x14ac:dyDescent="0.35">
      <c r="B5" s="37" t="s">
        <v>32</v>
      </c>
      <c r="C5" s="19"/>
      <c r="D5" s="19"/>
      <c r="E5" s="12"/>
      <c r="F5" s="12"/>
      <c r="G5" s="12"/>
      <c r="H5" s="12"/>
      <c r="I5" s="12"/>
      <c r="J5" s="12"/>
      <c r="K5" s="12"/>
    </row>
    <row r="6" spans="1:11" ht="21" thickBot="1" x14ac:dyDescent="0.35">
      <c r="B6" s="34" t="s">
        <v>33</v>
      </c>
      <c r="C6" s="35" t="s">
        <v>8</v>
      </c>
      <c r="D6" s="35" t="s">
        <v>9</v>
      </c>
      <c r="E6" s="36" t="s">
        <v>45</v>
      </c>
      <c r="F6" s="12"/>
      <c r="G6" s="12"/>
      <c r="H6" s="12"/>
      <c r="I6" s="12"/>
      <c r="J6" s="12"/>
      <c r="K6" s="12"/>
    </row>
    <row r="7" spans="1:11" ht="16.2" thickBot="1" x14ac:dyDescent="0.35">
      <c r="B7" s="40">
        <v>-103707.55</v>
      </c>
      <c r="C7" s="41">
        <v>335615.55</v>
      </c>
      <c r="D7" s="41">
        <v>336717.77</v>
      </c>
      <c r="E7" s="42">
        <f>D7-C7+B7</f>
        <v>-102605.32999999997</v>
      </c>
      <c r="F7" s="12"/>
      <c r="G7" s="12"/>
      <c r="H7" s="12"/>
      <c r="I7" s="12"/>
      <c r="J7" s="12"/>
      <c r="K7" s="12"/>
    </row>
    <row r="8" spans="1:11" ht="16.2" thickBot="1" x14ac:dyDescent="0.35">
      <c r="B8" s="54" t="s">
        <v>47</v>
      </c>
      <c r="C8" s="55"/>
      <c r="D8" s="56"/>
      <c r="E8" s="42">
        <v>4856.22</v>
      </c>
      <c r="F8" s="12"/>
      <c r="G8" s="12"/>
      <c r="H8" s="12"/>
      <c r="I8" s="12"/>
      <c r="J8" s="12"/>
      <c r="K8" s="12"/>
    </row>
    <row r="9" spans="1:11" ht="16.2" thickBot="1" x14ac:dyDescent="0.35">
      <c r="B9" s="54" t="s">
        <v>48</v>
      </c>
      <c r="C9" s="55"/>
      <c r="D9" s="56"/>
      <c r="E9" s="53">
        <f>E7+E8</f>
        <v>-97749.109999999971</v>
      </c>
      <c r="F9" s="12"/>
      <c r="G9" s="12"/>
      <c r="H9" s="12"/>
      <c r="I9" s="12"/>
      <c r="J9" s="12"/>
      <c r="K9" s="12"/>
    </row>
    <row r="10" spans="1:11" ht="12.75" customHeight="1" thickBot="1" x14ac:dyDescent="0.3">
      <c r="A10" s="62" t="s">
        <v>7</v>
      </c>
      <c r="B10" s="63"/>
      <c r="C10" s="63"/>
      <c r="D10" s="63"/>
      <c r="E10" s="64"/>
    </row>
    <row r="11" spans="1:11" ht="17.25" customHeight="1" x14ac:dyDescent="0.25">
      <c r="A11" s="4" t="s">
        <v>10</v>
      </c>
      <c r="B11" s="21">
        <v>-4853.04</v>
      </c>
      <c r="C11" s="21">
        <v>2610.7600000000002</v>
      </c>
      <c r="D11" s="22">
        <v>6667.72</v>
      </c>
      <c r="E11" s="46">
        <f>D11-C11+B11</f>
        <v>-796.07999999999993</v>
      </c>
    </row>
    <row r="12" spans="1:11" ht="16.5" customHeight="1" x14ac:dyDescent="0.25">
      <c r="A12" s="5" t="s">
        <v>11</v>
      </c>
      <c r="B12" s="24">
        <v>-211.41</v>
      </c>
      <c r="C12" s="24">
        <v>947.76</v>
      </c>
      <c r="D12" s="25">
        <v>945.35</v>
      </c>
      <c r="E12" s="26">
        <f t="shared" ref="E12:E14" si="0">D12-C12+B12</f>
        <v>-213.81999999999996</v>
      </c>
    </row>
    <row r="13" spans="1:11" ht="17.25" customHeight="1" x14ac:dyDescent="0.25">
      <c r="A13" s="5" t="s">
        <v>13</v>
      </c>
      <c r="B13" s="24">
        <v>-9730.74</v>
      </c>
      <c r="C13" s="24">
        <v>0</v>
      </c>
      <c r="D13" s="25">
        <v>9401.11</v>
      </c>
      <c r="E13" s="26">
        <f t="shared" si="0"/>
        <v>-329.6299999999992</v>
      </c>
    </row>
    <row r="14" spans="1:11" ht="17.25" customHeight="1" thickBot="1" x14ac:dyDescent="0.3">
      <c r="A14" s="47" t="s">
        <v>16</v>
      </c>
      <c r="B14" s="48">
        <v>-369.1</v>
      </c>
      <c r="C14" s="48">
        <v>1102.67</v>
      </c>
      <c r="D14" s="49">
        <v>1765.86</v>
      </c>
      <c r="E14" s="50">
        <f t="shared" si="0"/>
        <v>294.0899999999998</v>
      </c>
    </row>
    <row r="15" spans="1:11" ht="15" customHeight="1" thickBot="1" x14ac:dyDescent="0.3">
      <c r="A15" s="13" t="s">
        <v>12</v>
      </c>
      <c r="B15" s="43">
        <f>SUM(B11:B14)</f>
        <v>-15164.289999999999</v>
      </c>
      <c r="C15" s="43">
        <f>SUM(C11:C14)</f>
        <v>4661.1900000000005</v>
      </c>
      <c r="D15" s="44">
        <f>SUM(D11:D14)</f>
        <v>18780.04</v>
      </c>
      <c r="E15" s="45">
        <f>SUM(E11:E14)</f>
        <v>-1045.4399999999991</v>
      </c>
    </row>
    <row r="16" spans="1:11" ht="16.2" customHeight="1" x14ac:dyDescent="0.25">
      <c r="B16" s="68" t="s">
        <v>4</v>
      </c>
      <c r="C16" s="68"/>
      <c r="D16" s="68"/>
      <c r="E16" s="3">
        <f>D7-C7+B7+27093.85</f>
        <v>-75511.479999999981</v>
      </c>
    </row>
    <row r="17" spans="1:5" ht="15.6" x14ac:dyDescent="0.3">
      <c r="B17" s="14" t="s">
        <v>2</v>
      </c>
      <c r="C17" s="1"/>
    </row>
    <row r="18" spans="1:5" ht="6" customHeight="1" thickBot="1" x14ac:dyDescent="0.3"/>
    <row r="19" spans="1:5" ht="15.6" customHeight="1" x14ac:dyDescent="0.25">
      <c r="A19" s="65" t="s">
        <v>18</v>
      </c>
      <c r="B19" s="66"/>
      <c r="C19" s="66"/>
      <c r="D19" s="66"/>
      <c r="E19" s="23">
        <v>9096.48</v>
      </c>
    </row>
    <row r="20" spans="1:5" ht="16.2" customHeight="1" x14ac:dyDescent="0.25">
      <c r="A20" s="67" t="s">
        <v>19</v>
      </c>
      <c r="B20" s="61"/>
      <c r="C20" s="61"/>
      <c r="D20" s="61"/>
      <c r="E20" s="26">
        <v>2577.34</v>
      </c>
    </row>
    <row r="21" spans="1:5" ht="16.2" customHeight="1" x14ac:dyDescent="0.25">
      <c r="A21" s="67" t="s">
        <v>20</v>
      </c>
      <c r="B21" s="61"/>
      <c r="C21" s="61"/>
      <c r="D21" s="61"/>
      <c r="E21" s="26">
        <v>7705.36</v>
      </c>
    </row>
    <row r="22" spans="1:5" ht="16.2" customHeight="1" x14ac:dyDescent="0.25">
      <c r="A22" s="67" t="s">
        <v>0</v>
      </c>
      <c r="B22" s="61"/>
      <c r="C22" s="61"/>
      <c r="D22" s="61"/>
      <c r="E22" s="26">
        <v>10053.530000000001</v>
      </c>
    </row>
    <row r="23" spans="1:5" ht="16.2" customHeight="1" x14ac:dyDescent="0.25">
      <c r="A23" s="67" t="s">
        <v>21</v>
      </c>
      <c r="B23" s="61"/>
      <c r="C23" s="61"/>
      <c r="D23" s="61"/>
      <c r="E23" s="26">
        <v>147059.76</v>
      </c>
    </row>
    <row r="24" spans="1:5" ht="16.2" customHeight="1" x14ac:dyDescent="0.25">
      <c r="A24" s="67" t="s">
        <v>24</v>
      </c>
      <c r="B24" s="61"/>
      <c r="C24" s="61"/>
      <c r="D24" s="61"/>
      <c r="E24" s="26">
        <v>47756.52</v>
      </c>
    </row>
    <row r="25" spans="1:5" ht="16.2" customHeight="1" x14ac:dyDescent="0.25">
      <c r="A25" s="67" t="s">
        <v>22</v>
      </c>
      <c r="B25" s="61"/>
      <c r="C25" s="61"/>
      <c r="D25" s="61"/>
      <c r="E25" s="26">
        <v>8631.9</v>
      </c>
    </row>
    <row r="26" spans="1:5" ht="16.2" customHeight="1" thickBot="1" x14ac:dyDescent="0.3">
      <c r="A26" s="60" t="s">
        <v>23</v>
      </c>
      <c r="B26" s="61"/>
      <c r="C26" s="61"/>
      <c r="D26" s="61"/>
      <c r="E26" s="26">
        <v>10800</v>
      </c>
    </row>
    <row r="27" spans="1:5" ht="17.25" customHeight="1" thickBot="1" x14ac:dyDescent="0.3">
      <c r="A27" s="78" t="s">
        <v>1</v>
      </c>
      <c r="B27" s="79"/>
      <c r="C27" s="79"/>
      <c r="D27" s="79"/>
      <c r="E27" s="27">
        <f>SUM(E19:E26)</f>
        <v>243680.88999999998</v>
      </c>
    </row>
    <row r="28" spans="1:5" ht="27.6" customHeight="1" thickBot="1" x14ac:dyDescent="0.3">
      <c r="B28" s="74" t="s">
        <v>14</v>
      </c>
      <c r="C28" s="74"/>
      <c r="D28" s="75"/>
      <c r="E28" s="75"/>
    </row>
    <row r="29" spans="1:5" ht="15.75" customHeight="1" x14ac:dyDescent="0.25">
      <c r="A29" s="65" t="s">
        <v>25</v>
      </c>
      <c r="B29" s="66"/>
      <c r="C29" s="66"/>
      <c r="D29" s="66"/>
      <c r="E29" s="23">
        <v>2013.23</v>
      </c>
    </row>
    <row r="30" spans="1:5" ht="15.75" customHeight="1" x14ac:dyDescent="0.25">
      <c r="A30" s="67" t="s">
        <v>26</v>
      </c>
      <c r="B30" s="61"/>
      <c r="C30" s="61"/>
      <c r="D30" s="61"/>
      <c r="E30" s="26">
        <v>1420.02</v>
      </c>
    </row>
    <row r="31" spans="1:5" ht="15.75" customHeight="1" x14ac:dyDescent="0.25">
      <c r="A31" s="67" t="s">
        <v>27</v>
      </c>
      <c r="B31" s="61"/>
      <c r="C31" s="61"/>
      <c r="D31" s="61"/>
      <c r="E31" s="26">
        <v>0</v>
      </c>
    </row>
    <row r="32" spans="1:5" ht="15.75" customHeight="1" thickBot="1" x14ac:dyDescent="0.3">
      <c r="A32" s="85" t="s">
        <v>28</v>
      </c>
      <c r="B32" s="77"/>
      <c r="C32" s="77"/>
      <c r="D32" s="77"/>
      <c r="E32" s="28">
        <v>1453.04</v>
      </c>
    </row>
    <row r="33" spans="1:9" ht="15.75" customHeight="1" thickBot="1" x14ac:dyDescent="0.3">
      <c r="A33" s="80" t="s">
        <v>15</v>
      </c>
      <c r="B33" s="81"/>
      <c r="C33" s="81"/>
      <c r="D33" s="81"/>
      <c r="E33" s="29">
        <f>SUM(E29:E32)</f>
        <v>4886.29</v>
      </c>
    </row>
    <row r="34" spans="1:9" ht="15" customHeight="1" thickBot="1" x14ac:dyDescent="0.3">
      <c r="B34" s="14" t="s">
        <v>5</v>
      </c>
      <c r="C34" s="14"/>
    </row>
    <row r="35" spans="1:9" s="6" customFormat="1" ht="16.2" customHeight="1" x14ac:dyDescent="0.25">
      <c r="A35" s="82" t="s">
        <v>35</v>
      </c>
      <c r="B35" s="83"/>
      <c r="C35" s="83"/>
      <c r="D35" s="84"/>
      <c r="E35" s="23">
        <v>1600</v>
      </c>
    </row>
    <row r="36" spans="1:9" s="6" customFormat="1" ht="18" customHeight="1" x14ac:dyDescent="0.25">
      <c r="A36" s="69" t="s">
        <v>36</v>
      </c>
      <c r="B36" s="70"/>
      <c r="C36" s="70"/>
      <c r="D36" s="71"/>
      <c r="E36" s="26">
        <v>6022.6</v>
      </c>
    </row>
    <row r="37" spans="1:9" s="6" customFormat="1" ht="15.75" customHeight="1" x14ac:dyDescent="0.25">
      <c r="A37" s="72" t="s">
        <v>37</v>
      </c>
      <c r="B37" s="73"/>
      <c r="C37" s="73"/>
      <c r="D37" s="73"/>
      <c r="E37" s="30">
        <v>1037.9000000000001</v>
      </c>
      <c r="I37" s="8"/>
    </row>
    <row r="38" spans="1:9" s="6" customFormat="1" ht="15.75" customHeight="1" x14ac:dyDescent="0.25">
      <c r="A38" s="72" t="s">
        <v>43</v>
      </c>
      <c r="B38" s="73"/>
      <c r="C38" s="73"/>
      <c r="D38" s="73"/>
      <c r="E38" s="52">
        <v>77306</v>
      </c>
      <c r="I38" s="8"/>
    </row>
    <row r="39" spans="1:9" ht="15.75" customHeight="1" x14ac:dyDescent="0.25">
      <c r="A39" s="60" t="s">
        <v>38</v>
      </c>
      <c r="B39" s="61"/>
      <c r="C39" s="61"/>
      <c r="D39" s="61"/>
      <c r="E39" s="51">
        <v>2499.3000000000002</v>
      </c>
    </row>
    <row r="40" spans="1:9" ht="15.75" customHeight="1" x14ac:dyDescent="0.25">
      <c r="A40" s="60" t="s">
        <v>39</v>
      </c>
      <c r="B40" s="61"/>
      <c r="C40" s="61"/>
      <c r="D40" s="61"/>
      <c r="E40" s="31">
        <v>15623</v>
      </c>
    </row>
    <row r="41" spans="1:9" ht="15.75" customHeight="1" x14ac:dyDescent="0.25">
      <c r="A41" s="60" t="s">
        <v>40</v>
      </c>
      <c r="B41" s="61"/>
      <c r="C41" s="61"/>
      <c r="D41" s="61"/>
      <c r="E41" s="31">
        <v>24590</v>
      </c>
    </row>
    <row r="42" spans="1:9" ht="15.75" customHeight="1" x14ac:dyDescent="0.25">
      <c r="A42" s="60" t="s">
        <v>41</v>
      </c>
      <c r="B42" s="61"/>
      <c r="C42" s="61"/>
      <c r="D42" s="61"/>
      <c r="E42" s="31">
        <v>915.2</v>
      </c>
    </row>
    <row r="43" spans="1:9" ht="15.75" customHeight="1" x14ac:dyDescent="0.25">
      <c r="A43" s="60" t="s">
        <v>42</v>
      </c>
      <c r="B43" s="61"/>
      <c r="C43" s="61"/>
      <c r="D43" s="61"/>
      <c r="E43" s="31">
        <f>7273.9+3034</f>
        <v>10307.9</v>
      </c>
    </row>
    <row r="44" spans="1:9" ht="15.75" customHeight="1" x14ac:dyDescent="0.25">
      <c r="A44" s="60" t="s">
        <v>49</v>
      </c>
      <c r="B44" s="61"/>
      <c r="C44" s="61"/>
      <c r="D44" s="61"/>
      <c r="E44" s="31">
        <v>6549.1</v>
      </c>
    </row>
    <row r="45" spans="1:9" ht="15.75" customHeight="1" thickBot="1" x14ac:dyDescent="0.3">
      <c r="A45" s="60" t="s">
        <v>50</v>
      </c>
      <c r="B45" s="61"/>
      <c r="C45" s="61"/>
      <c r="D45" s="61"/>
      <c r="E45" s="31">
        <v>111500</v>
      </c>
    </row>
    <row r="46" spans="1:9" ht="15.75" hidden="1" customHeight="1" x14ac:dyDescent="0.25">
      <c r="A46" s="60"/>
      <c r="B46" s="61"/>
      <c r="C46" s="61"/>
      <c r="D46" s="61"/>
      <c r="E46" s="31"/>
    </row>
    <row r="47" spans="1:9" ht="15.75" hidden="1" customHeight="1" x14ac:dyDescent="0.25">
      <c r="A47" s="60"/>
      <c r="B47" s="61"/>
      <c r="C47" s="61"/>
      <c r="D47" s="61"/>
      <c r="E47" s="31"/>
    </row>
    <row r="48" spans="1:9" ht="15.75" hidden="1" customHeight="1" x14ac:dyDescent="0.25">
      <c r="A48" s="60"/>
      <c r="B48" s="61"/>
      <c r="C48" s="61"/>
      <c r="D48" s="61"/>
      <c r="E48" s="31"/>
    </row>
    <row r="49" spans="1:5" ht="15.75" hidden="1" customHeight="1" x14ac:dyDescent="0.25">
      <c r="A49" s="60"/>
      <c r="B49" s="61"/>
      <c r="C49" s="61"/>
      <c r="D49" s="61"/>
      <c r="E49" s="31"/>
    </row>
    <row r="50" spans="1:5" ht="17.25" hidden="1" customHeight="1" thickBot="1" x14ac:dyDescent="0.3">
      <c r="A50" s="76"/>
      <c r="B50" s="77"/>
      <c r="C50" s="77"/>
      <c r="D50" s="77"/>
      <c r="E50" s="32"/>
    </row>
    <row r="51" spans="1:5" s="6" customFormat="1" ht="16.8" customHeight="1" thickBot="1" x14ac:dyDescent="0.3">
      <c r="A51" s="78" t="s">
        <v>3</v>
      </c>
      <c r="B51" s="79"/>
      <c r="C51" s="79"/>
      <c r="D51" s="79"/>
      <c r="E51" s="27">
        <f>SUM(E35:E50)</f>
        <v>257951</v>
      </c>
    </row>
    <row r="52" spans="1:5" s="6" customFormat="1" ht="16.8" customHeight="1" x14ac:dyDescent="0.25">
      <c r="B52" s="14" t="s">
        <v>6</v>
      </c>
      <c r="C52" s="15"/>
      <c r="E52" s="33">
        <f>E51+E33+E27</f>
        <v>506518.17999999993</v>
      </c>
    </row>
    <row r="53" spans="1:5" s="6" customFormat="1" ht="16.5" customHeight="1" x14ac:dyDescent="0.3">
      <c r="B53" s="37" t="s">
        <v>34</v>
      </c>
      <c r="C53" s="12"/>
      <c r="D53" s="2"/>
      <c r="E53" s="20">
        <f>D7-E52</f>
        <v>-169800.40999999992</v>
      </c>
    </row>
    <row r="54" spans="1:5" s="6" customFormat="1" ht="18" customHeight="1" x14ac:dyDescent="0.3">
      <c r="B54" s="37" t="s">
        <v>46</v>
      </c>
      <c r="C54" s="12"/>
      <c r="D54" s="2"/>
      <c r="E54" s="20">
        <f>E4+E53</f>
        <v>-477312.34999999992</v>
      </c>
    </row>
    <row r="55" spans="1:5" ht="15" customHeight="1" x14ac:dyDescent="0.25"/>
  </sheetData>
  <mergeCells count="38">
    <mergeCell ref="A49:D49"/>
    <mergeCell ref="A50:D50"/>
    <mergeCell ref="A25:D25"/>
    <mergeCell ref="A45:D45"/>
    <mergeCell ref="A51:D51"/>
    <mergeCell ref="A33:D33"/>
    <mergeCell ref="A35:D35"/>
    <mergeCell ref="A27:D27"/>
    <mergeCell ref="A29:D29"/>
    <mergeCell ref="A30:D30"/>
    <mergeCell ref="A31:D31"/>
    <mergeCell ref="A48:D48"/>
    <mergeCell ref="A38:D38"/>
    <mergeCell ref="A46:D46"/>
    <mergeCell ref="A47:D47"/>
    <mergeCell ref="A32:D32"/>
    <mergeCell ref="A44:D44"/>
    <mergeCell ref="A22:D22"/>
    <mergeCell ref="A40:D40"/>
    <mergeCell ref="A41:D41"/>
    <mergeCell ref="A42:D42"/>
    <mergeCell ref="A39:D39"/>
    <mergeCell ref="A36:D36"/>
    <mergeCell ref="A37:D37"/>
    <mergeCell ref="A23:D23"/>
    <mergeCell ref="B28:E28"/>
    <mergeCell ref="A26:D26"/>
    <mergeCell ref="A24:D24"/>
    <mergeCell ref="B8:D8"/>
    <mergeCell ref="B9:D9"/>
    <mergeCell ref="B4:D4"/>
    <mergeCell ref="A3:D3"/>
    <mergeCell ref="A43:D43"/>
    <mergeCell ref="A10:E10"/>
    <mergeCell ref="A19:D19"/>
    <mergeCell ref="A20:D20"/>
    <mergeCell ref="B16:D16"/>
    <mergeCell ref="A21:D2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2025-03-03T09:50:34Z</cp:lastPrinted>
  <dcterms:created xsi:type="dcterms:W3CDTF">2012-01-24T09:54:37Z</dcterms:created>
  <dcterms:modified xsi:type="dcterms:W3CDTF">2025-03-03T09:54:22Z</dcterms:modified>
</cp:coreProperties>
</file>