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F14" i="1" l="1"/>
  <c r="F57" i="1" l="1"/>
  <c r="F10" i="1" l="1"/>
  <c r="F11" i="1"/>
  <c r="F12" i="1"/>
  <c r="F9" i="1"/>
  <c r="D13" i="1"/>
  <c r="C13" i="1"/>
  <c r="F7" i="1"/>
  <c r="F40" i="1" l="1"/>
  <c r="F39" i="1"/>
  <c r="F38" i="1" l="1"/>
  <c r="F64" i="1" l="1"/>
  <c r="F31" i="1"/>
  <c r="F25" i="1"/>
  <c r="B13" i="1" l="1"/>
  <c r="F13" i="1" l="1"/>
  <c r="F66" i="1" l="1"/>
  <c r="F67" i="1" s="1"/>
  <c r="F68" i="1" l="1"/>
</calcChain>
</file>

<file path=xl/sharedStrings.xml><?xml version="1.0" encoding="utf-8"?>
<sst xmlns="http://schemas.openxmlformats.org/spreadsheetml/2006/main" count="66" uniqueCount="66">
  <si>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</si>
  <si>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</si>
  <si>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</si>
  <si>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</si>
  <si>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</si>
  <si>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</si>
  <si>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</si>
  <si>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</si>
  <si>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</si>
  <si>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</si>
  <si>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</si>
  <si>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</si>
  <si>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</si>
  <si>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</si>
  <si>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</si>
  <si>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</si>
  <si>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</si>
  <si>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41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</si>
  <si>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</si>
  <si>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</si>
  <si>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</si>
  <si>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</si>
  <si>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</si>
  <si>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</si>
  <si>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>Тех.обслуживание приборов учета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</si>
  <si>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</si>
  <si>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</si>
  <si>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</si>
  <si>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</si>
  <si>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постройки-1966, панельный, газифицирован, количество этажей-5, подъездов-4, количество жилых квартир-75, кол-во нежилых помещений-5, общая площадь дома-3549,80 кол-во зарегистрированных-128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</si>
  <si>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</si>
  <si>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</si>
  <si>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</si>
  <si>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</si>
  <si>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Замена участка с-мы КНС кв.21  /январь 2023г</t>
  </si>
  <si>
    <t>Ремонт подъездного освещения /февраль 2023г</t>
  </si>
  <si>
    <t>Ремонт перил; демонтаж дверной коробки   /февраль 2023г</t>
  </si>
  <si>
    <t>Возмещение расходов совета МКД</t>
  </si>
  <si>
    <t>Ремонт системы электроосвещения  /март 2023г</t>
  </si>
  <si>
    <t>Подготовка 3 подъезда к ремонту   /март 2023г</t>
  </si>
  <si>
    <t>Демонтаж решетки, ремонт перил и дверного проема  /март 2023г</t>
  </si>
  <si>
    <t>Установка п/ящиков, информ щита, решеток /апрель 2023г</t>
  </si>
  <si>
    <t>Ремонт канализации, освещения  /апрель 2023г</t>
  </si>
  <si>
    <t>Ремонт, установка мусорного бака  /апрель 2023г</t>
  </si>
  <si>
    <t>Ремонт поодъезда № 3  /апрель 2023г</t>
  </si>
  <si>
    <t>Погрузка и вывоз веток, мусора /май 2023г</t>
  </si>
  <si>
    <t>Ремонт освещения  /май 2023г</t>
  </si>
  <si>
    <t>Уличное освещение  /июнь 2023г</t>
  </si>
  <si>
    <t>Уборка, погрузка и вывоз мусора с контейнерной площадки /июнь 2023г</t>
  </si>
  <si>
    <t>Отсыпка контейнерной площадки  /июнь 2023г</t>
  </si>
  <si>
    <t>Тариф на тех/содерж-21,48, СОИ-факт</t>
  </si>
  <si>
    <t>Ремонт перил 4п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</si>
  <si>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</si>
  <si>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</si>
  <si>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</si>
  <si>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Ремонт системы отопления  /октябрь 2023г</t>
  </si>
  <si>
    <t>Погрузка и вывоз  мусора с контейнерной площадки    /октябрь 2023г</t>
  </si>
  <si>
    <t>Ремонт освещения  /октябрь 2023г</t>
  </si>
  <si>
    <t>Ремонт подъездного освещения /ноябрь 2023г</t>
  </si>
  <si>
    <t>Изготовление и установка дверей лаза на крышу 1,4п  /ноябрь 2023г</t>
  </si>
  <si>
    <t>Установка межэтажных решеток /ноябрь 2023г</t>
  </si>
  <si>
    <t>Ремонт кровли  /ноябрь 2023г</t>
  </si>
  <si>
    <t>Ремонт подъезда № 4  /декабрь 2023г</t>
  </si>
  <si>
    <t>Ремонт подъездного освещения 4п  /декабрь 2023г</t>
  </si>
  <si>
    <t>Установка п/ящиков, информ щита, доводчика на тамбурную дверь 4п /декабрь  2023г</t>
  </si>
  <si>
    <t>Демонтаж дверной коробки, замена ручки 4п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</si>
</sst>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4" fontId="6" fillId="2" borderId="0" xfId="0" applyNumberFormat="1" applyFont="1" applyFill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ill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9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/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0" fontId="11" fillId="0" borderId="34" xfId="0" applyFont="1" applyBorder="1" applyAlignment="1">
      <alignment vertical="top" wrapText="1"/>
    </xf>
    <xf numFmtId="0" fontId="11" fillId="0" borderId="8" xfId="0" applyFont="1" applyBorder="1" applyAlignment="1">
      <alignment vertical="top"/>
    </xf>
    <xf numFmtId="0" fontId="2" fillId="0" borderId="8" xfId="0" applyFont="1" applyBorder="1" applyAlignment="1"/>
    <xf numFmtId="0" fontId="11" fillId="0" borderId="9" xfId="0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0" fontId="7" fillId="0" borderId="36" xfId="0" applyFont="1" applyBorder="1" applyAlignment="1">
      <alignment vertical="top"/>
    </xf>
    <xf numFmtId="0" fontId="8" fillId="0" borderId="34" xfId="0" applyFont="1" applyBorder="1" applyAlignment="1">
      <alignment vertical="top"/>
    </xf>
    <xf numFmtId="4" fontId="6" fillId="0" borderId="9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15" xfId="0" applyNumberFormat="1" applyFont="1" applyFill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6" fillId="0" borderId="9" xfId="0" applyNumberFormat="1" applyFont="1" applyBorder="1" applyAlignment="1">
      <alignment vertical="center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8" xfId="0" applyNumberFormat="1" applyFont="1" applyBorder="1" applyAlignment="1">
      <alignment vertical="top"/>
    </xf>
    <xf numFmtId="4" fontId="4" fillId="0" borderId="17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4" fontId="4" fillId="0" borderId="34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17" xfId="0" applyFont="1" applyBorder="1" applyAlignment="1">
      <alignment vertical="top"/>
    </xf>
    <xf numFmtId="0" fontId="4" fillId="0" borderId="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27" xfId="0" applyBorder="1" applyAlignment="1">
      <alignment vertical="top"/>
    </xf>
    <xf numFmtId="0" fontId="0" fillId="0" borderId="18" xfId="0" applyFill="1" applyBorder="1" applyAlignment="1">
      <alignment vertical="top" wrapText="1"/>
    </xf>
    <xf numFmtId="0" fontId="0" fillId="0" borderId="3" xfId="0" applyFill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30" xfId="0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6" fillId="0" borderId="0" xfId="0" applyFont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0" xfId="0" applyFont="1" applyBorder="1" applyAlignment="1"/>
    <xf numFmtId="0" fontId="6" fillId="0" borderId="17" xfId="0" applyFont="1" applyBorder="1" applyAlignment="1">
      <alignment vertical="top" wrapText="1"/>
    </xf>
    <xf numFmtId="0" fontId="12" fillId="0" borderId="17" xfId="0" applyFont="1" applyBorder="1" applyAlignment="1">
      <alignment vertical="top" wrapText="1"/>
    </xf>
    <xf numFmtId="0" fontId="0" fillId="0" borderId="28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8" xfId="0" applyBorder="1" applyAlignment="1">
      <alignment vertical="top" wrapText="1"/>
    </xf>
    <xf numFmtId="0" fontId="0" fillId="0" borderId="3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4" fontId="0" fillId="0" borderId="40" xfId="0" applyNumberFormat="1" applyFont="1" applyBorder="1" applyAlignment="1">
      <alignment vertical="top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topLeftCell="A25" zoomScaleNormal="100" workbookViewId="0">
      <selection activeCell="H33" sqref="H33"/>
    </sheetView>
  </sheetViews>
  <sheetFormatPr defaultRowHeight="13.2" x14ac:dyDescent="0.25"/>
  <cols>
    <col min="1" max="1" width="16.33203125" customWidth="1"/>
    <col min="2" max="2" width="21.5546875" customWidth="1"/>
    <col min="3" max="3" width="22.21875" customWidth="1"/>
    <col min="4" max="4" width="23.88671875" customWidth="1"/>
    <col min="5" max="5" width="17.5546875" hidden="1" customWidth="1"/>
    <col min="6" max="6" width="30.88671875" customWidth="1"/>
  </cols>
  <sheetData>
    <row r="1" spans="1:12" ht="17.399999999999999" x14ac:dyDescent="0.3">
      <c r="B1" s="44" t="s">
        <v>17</v>
      </c>
      <c r="C1" s="14"/>
      <c r="D1" s="8"/>
      <c r="E1" s="8"/>
      <c r="F1" s="8"/>
      <c r="G1" s="8"/>
      <c r="H1" s="8"/>
      <c r="I1" s="8"/>
      <c r="J1" s="8"/>
      <c r="K1" s="8"/>
      <c r="L1" s="8"/>
    </row>
    <row r="2" spans="1:12" ht="18" thickBot="1" x14ac:dyDescent="0.35">
      <c r="B2" s="45" t="s">
        <v>52</v>
      </c>
      <c r="C2" s="15"/>
      <c r="D2" s="9"/>
      <c r="E2" s="9"/>
      <c r="F2" s="9"/>
      <c r="G2" s="9"/>
      <c r="H2" s="9"/>
      <c r="I2" s="9"/>
      <c r="J2" s="9"/>
      <c r="K2" s="9"/>
      <c r="L2" s="9"/>
    </row>
    <row r="3" spans="1:12" ht="36.6" customHeight="1" thickBot="1" x14ac:dyDescent="0.3">
      <c r="A3" s="73" t="s">
        <v>29</v>
      </c>
      <c r="B3" s="73"/>
      <c r="C3" s="73"/>
      <c r="D3" s="73"/>
      <c r="E3" s="74"/>
      <c r="F3" s="16" t="s">
        <v>50</v>
      </c>
    </row>
    <row r="4" spans="1:12" ht="15.6" x14ac:dyDescent="0.3">
      <c r="B4" s="77" t="s">
        <v>30</v>
      </c>
      <c r="C4" s="77"/>
      <c r="D4" s="77"/>
      <c r="E4" s="12"/>
      <c r="F4" s="18">
        <v>-756031.12</v>
      </c>
    </row>
    <row r="5" spans="1:12" ht="16.2" thickBot="1" x14ac:dyDescent="0.35">
      <c r="B5" s="37" t="s">
        <v>31</v>
      </c>
      <c r="C5" s="17"/>
      <c r="D5" s="17"/>
      <c r="E5" s="12"/>
      <c r="F5" s="17"/>
      <c r="G5" s="10"/>
      <c r="H5" s="10"/>
      <c r="I5" s="10"/>
      <c r="J5" s="10"/>
      <c r="K5" s="10"/>
      <c r="L5" s="10"/>
    </row>
    <row r="6" spans="1:12" ht="21" thickBot="1" x14ac:dyDescent="0.35">
      <c r="B6" s="28" t="s">
        <v>32</v>
      </c>
      <c r="C6" s="29" t="s">
        <v>8</v>
      </c>
      <c r="D6" s="29" t="s">
        <v>9</v>
      </c>
      <c r="E6" s="30"/>
      <c r="F6" s="31" t="s">
        <v>53</v>
      </c>
      <c r="G6" s="13"/>
      <c r="H6" s="13"/>
      <c r="I6" s="13"/>
      <c r="J6" s="13"/>
      <c r="K6" s="13"/>
      <c r="L6" s="13"/>
    </row>
    <row r="7" spans="1:12" ht="16.2" thickBot="1" x14ac:dyDescent="0.35">
      <c r="B7" s="50">
        <v>-463878.22</v>
      </c>
      <c r="C7" s="50">
        <v>984280.74</v>
      </c>
      <c r="D7" s="50">
        <v>1044421.21</v>
      </c>
      <c r="E7" s="50"/>
      <c r="F7" s="51">
        <f>D7-C7+B7</f>
        <v>-403737.75</v>
      </c>
      <c r="G7" s="13"/>
      <c r="H7" s="13"/>
      <c r="I7" s="13"/>
      <c r="J7" s="13"/>
      <c r="K7" s="13"/>
      <c r="L7" s="13"/>
    </row>
    <row r="8" spans="1:12" ht="12.75" customHeight="1" thickBot="1" x14ac:dyDescent="0.3">
      <c r="A8" s="78" t="s">
        <v>7</v>
      </c>
      <c r="B8" s="79"/>
      <c r="C8" s="79"/>
      <c r="D8" s="79"/>
      <c r="E8" s="79"/>
      <c r="F8" s="80"/>
    </row>
    <row r="9" spans="1:12" ht="16.5" customHeight="1" x14ac:dyDescent="0.25">
      <c r="A9" s="3" t="s">
        <v>10</v>
      </c>
      <c r="B9" s="19">
        <v>-6981.34</v>
      </c>
      <c r="C9" s="20">
        <v>4452.09</v>
      </c>
      <c r="D9" s="21">
        <v>6915.28</v>
      </c>
      <c r="E9" s="19"/>
      <c r="F9" s="32">
        <f>D9-C9+B9</f>
        <v>-4518.1500000000005</v>
      </c>
    </row>
    <row r="10" spans="1:12" ht="16.5" customHeight="1" x14ac:dyDescent="0.25">
      <c r="A10" s="4" t="s">
        <v>11</v>
      </c>
      <c r="B10" s="23">
        <v>-589.91999999999996</v>
      </c>
      <c r="C10" s="24">
        <v>2805.57</v>
      </c>
      <c r="D10" s="25">
        <v>1636.24</v>
      </c>
      <c r="E10" s="23"/>
      <c r="F10" s="33">
        <f t="shared" ref="F10:F12" si="0">D10-C10+B10</f>
        <v>-1759.25</v>
      </c>
    </row>
    <row r="11" spans="1:12" ht="16.5" customHeight="1" x14ac:dyDescent="0.25">
      <c r="A11" s="4" t="s">
        <v>13</v>
      </c>
      <c r="B11" s="23">
        <v>-16454.14</v>
      </c>
      <c r="C11" s="24">
        <v>45573.54</v>
      </c>
      <c r="D11" s="25">
        <v>39856.769999999997</v>
      </c>
      <c r="E11" s="23"/>
      <c r="F11" s="33">
        <f t="shared" si="0"/>
        <v>-22170.910000000003</v>
      </c>
    </row>
    <row r="12" spans="1:12" ht="16.5" customHeight="1" thickBot="1" x14ac:dyDescent="0.3">
      <c r="A12" s="34" t="s">
        <v>16</v>
      </c>
      <c r="B12" s="23">
        <v>-2841.13</v>
      </c>
      <c r="C12" s="24">
        <v>5412.6</v>
      </c>
      <c r="D12" s="25">
        <v>5681.47</v>
      </c>
      <c r="E12" s="23"/>
      <c r="F12" s="23">
        <f t="shared" si="0"/>
        <v>-2572.2600000000002</v>
      </c>
    </row>
    <row r="13" spans="1:12" ht="16.2" customHeight="1" thickBot="1" x14ac:dyDescent="0.3">
      <c r="A13" s="35" t="s">
        <v>12</v>
      </c>
      <c r="B13" s="46">
        <f>SUM(B9:B12)</f>
        <v>-26866.530000000002</v>
      </c>
      <c r="C13" s="47">
        <f>SUM(C9:C12)</f>
        <v>58243.799999999996</v>
      </c>
      <c r="D13" s="48">
        <f>SUM(D9:D12)</f>
        <v>54089.759999999995</v>
      </c>
      <c r="E13" s="47"/>
      <c r="F13" s="49">
        <f>SUM(F9:F12)</f>
        <v>-31020.570000000007</v>
      </c>
    </row>
    <row r="14" spans="1:12" ht="15.6" customHeight="1" x14ac:dyDescent="0.25">
      <c r="B14" s="75" t="s">
        <v>4</v>
      </c>
      <c r="C14" s="75"/>
      <c r="D14" s="75"/>
      <c r="E14" s="76"/>
      <c r="F14" s="2">
        <f>D7-C7+B7+93369.25</f>
        <v>-310368.5</v>
      </c>
    </row>
    <row r="15" spans="1:12" ht="16.2" thickBot="1" x14ac:dyDescent="0.35">
      <c r="B15" s="37" t="s">
        <v>2</v>
      </c>
      <c r="C15" s="1"/>
    </row>
    <row r="16" spans="1:12" ht="15.75" customHeight="1" x14ac:dyDescent="0.25">
      <c r="A16" s="67" t="s">
        <v>18</v>
      </c>
      <c r="B16" s="63"/>
      <c r="C16" s="63"/>
      <c r="D16" s="63"/>
      <c r="E16" s="64"/>
      <c r="F16" s="22">
        <v>25558.560000000001</v>
      </c>
    </row>
    <row r="17" spans="1:6" ht="15.75" customHeight="1" x14ac:dyDescent="0.25">
      <c r="A17" s="68" t="s">
        <v>19</v>
      </c>
      <c r="B17" s="60"/>
      <c r="C17" s="60"/>
      <c r="D17" s="60"/>
      <c r="E17" s="61"/>
      <c r="F17" s="26">
        <v>7241.59</v>
      </c>
    </row>
    <row r="18" spans="1:6" ht="15.75" customHeight="1" x14ac:dyDescent="0.25">
      <c r="A18" s="68" t="s">
        <v>20</v>
      </c>
      <c r="B18" s="60"/>
      <c r="C18" s="60"/>
      <c r="D18" s="60"/>
      <c r="E18" s="61"/>
      <c r="F18" s="26">
        <v>22253.61</v>
      </c>
    </row>
    <row r="19" spans="1:6" ht="15.75" customHeight="1" x14ac:dyDescent="0.25">
      <c r="A19" s="68" t="s">
        <v>0</v>
      </c>
      <c r="B19" s="60"/>
      <c r="C19" s="60"/>
      <c r="D19" s="60"/>
      <c r="E19" s="61"/>
      <c r="F19" s="26">
        <v>30699.19</v>
      </c>
    </row>
    <row r="20" spans="1:6" ht="15.75" customHeight="1" x14ac:dyDescent="0.25">
      <c r="A20" s="68" t="s">
        <v>21</v>
      </c>
      <c r="B20" s="60"/>
      <c r="C20" s="60"/>
      <c r="D20" s="60"/>
      <c r="E20" s="61"/>
      <c r="F20" s="26">
        <v>413196.72</v>
      </c>
    </row>
    <row r="21" spans="1:6" ht="15.75" customHeight="1" x14ac:dyDescent="0.25">
      <c r="A21" s="68" t="s">
        <v>22</v>
      </c>
      <c r="B21" s="60"/>
      <c r="C21" s="60"/>
      <c r="D21" s="60"/>
      <c r="E21" s="61"/>
      <c r="F21" s="26">
        <v>14758.85</v>
      </c>
    </row>
    <row r="22" spans="1:6" ht="15.75" customHeight="1" x14ac:dyDescent="0.25">
      <c r="A22" s="68" t="s">
        <v>23</v>
      </c>
      <c r="B22" s="60"/>
      <c r="C22" s="60"/>
      <c r="D22" s="60"/>
      <c r="E22" s="61"/>
      <c r="F22" s="26">
        <v>128005.79</v>
      </c>
    </row>
    <row r="23" spans="1:6" ht="15.75" customHeight="1" x14ac:dyDescent="0.25">
      <c r="A23" s="68" t="s">
        <v>37</v>
      </c>
      <c r="B23" s="60"/>
      <c r="C23" s="60"/>
      <c r="D23" s="60"/>
      <c r="E23" s="61"/>
      <c r="F23" s="26">
        <v>56940</v>
      </c>
    </row>
    <row r="24" spans="1:6" ht="15.75" customHeight="1" thickBot="1" x14ac:dyDescent="0.3">
      <c r="A24" s="83" t="s">
        <v>24</v>
      </c>
      <c r="B24" s="84"/>
      <c r="C24" s="84"/>
      <c r="D24" s="84"/>
      <c r="E24" s="85"/>
      <c r="F24" s="26">
        <v>10800</v>
      </c>
    </row>
    <row r="25" spans="1:6" ht="17.25" customHeight="1" thickBot="1" x14ac:dyDescent="0.3">
      <c r="A25" s="71" t="s">
        <v>1</v>
      </c>
      <c r="B25" s="72"/>
      <c r="C25" s="72"/>
      <c r="D25" s="72"/>
      <c r="E25" s="86"/>
      <c r="F25" s="36">
        <f>SUM(F16:F24)</f>
        <v>709454.30999999994</v>
      </c>
    </row>
    <row r="26" spans="1:6" ht="19.8" customHeight="1" thickBot="1" x14ac:dyDescent="0.3">
      <c r="B26" s="81" t="s">
        <v>14</v>
      </c>
      <c r="C26" s="81"/>
      <c r="D26" s="82"/>
      <c r="E26" s="82"/>
      <c r="F26" s="82"/>
    </row>
    <row r="27" spans="1:6" ht="15.75" customHeight="1" x14ac:dyDescent="0.25">
      <c r="A27" s="67" t="s">
        <v>25</v>
      </c>
      <c r="B27" s="63"/>
      <c r="C27" s="63"/>
      <c r="D27" s="63"/>
      <c r="E27" s="63"/>
      <c r="F27" s="22">
        <v>4453.9799999999996</v>
      </c>
    </row>
    <row r="28" spans="1:6" ht="15.75" customHeight="1" x14ac:dyDescent="0.25">
      <c r="A28" s="68" t="s">
        <v>26</v>
      </c>
      <c r="B28" s="60"/>
      <c r="C28" s="60"/>
      <c r="D28" s="60"/>
      <c r="E28" s="60"/>
      <c r="F28" s="26">
        <v>4208.88</v>
      </c>
    </row>
    <row r="29" spans="1:6" ht="15.75" customHeight="1" x14ac:dyDescent="0.25">
      <c r="A29" s="68" t="s">
        <v>27</v>
      </c>
      <c r="B29" s="60"/>
      <c r="C29" s="60"/>
      <c r="D29" s="60"/>
      <c r="E29" s="60"/>
      <c r="F29" s="26">
        <v>41233.5</v>
      </c>
    </row>
    <row r="30" spans="1:6" ht="15.75" customHeight="1" thickBot="1" x14ac:dyDescent="0.3">
      <c r="A30" s="69" t="s">
        <v>28</v>
      </c>
      <c r="B30" s="69"/>
      <c r="C30" s="69"/>
      <c r="D30" s="69"/>
      <c r="E30" s="70"/>
      <c r="F30" s="27">
        <v>5414.28</v>
      </c>
    </row>
    <row r="31" spans="1:6" ht="15.75" customHeight="1" thickBot="1" x14ac:dyDescent="0.3">
      <c r="A31" s="71" t="s">
        <v>15</v>
      </c>
      <c r="B31" s="72"/>
      <c r="C31" s="72"/>
      <c r="D31" s="72"/>
      <c r="E31" s="72"/>
      <c r="F31" s="36">
        <f>SUM(F27:F30)</f>
        <v>55310.64</v>
      </c>
    </row>
    <row r="32" spans="1:6" s="5" customFormat="1" ht="15.6" customHeight="1" thickBot="1" x14ac:dyDescent="0.3">
      <c r="B32" s="56" t="s">
        <v>5</v>
      </c>
      <c r="C32" s="56"/>
      <c r="D32" s="56"/>
      <c r="E32" s="56"/>
    </row>
    <row r="33" spans="1:6" ht="14.4" customHeight="1" x14ac:dyDescent="0.25">
      <c r="A33" s="62" t="s">
        <v>34</v>
      </c>
      <c r="B33" s="63"/>
      <c r="C33" s="63"/>
      <c r="D33" s="63"/>
      <c r="E33" s="64"/>
      <c r="F33" s="22">
        <v>4930.8999999999996</v>
      </c>
    </row>
    <row r="34" spans="1:6" ht="14.25" customHeight="1" x14ac:dyDescent="0.25">
      <c r="A34" s="53" t="s">
        <v>35</v>
      </c>
      <c r="B34" s="60"/>
      <c r="C34" s="60"/>
      <c r="D34" s="60"/>
      <c r="E34" s="61"/>
      <c r="F34" s="26">
        <v>2503.8000000000002</v>
      </c>
    </row>
    <row r="35" spans="1:6" ht="14.25" customHeight="1" x14ac:dyDescent="0.25">
      <c r="A35" s="53" t="s">
        <v>36</v>
      </c>
      <c r="B35" s="60"/>
      <c r="C35" s="60"/>
      <c r="D35" s="60"/>
      <c r="E35" s="61"/>
      <c r="F35" s="26">
        <v>4643.2</v>
      </c>
    </row>
    <row r="36" spans="1:6" ht="14.25" customHeight="1" x14ac:dyDescent="0.25">
      <c r="A36" s="53" t="s">
        <v>38</v>
      </c>
      <c r="B36" s="60"/>
      <c r="C36" s="60"/>
      <c r="D36" s="60"/>
      <c r="E36" s="61"/>
      <c r="F36" s="26">
        <v>26352.32</v>
      </c>
    </row>
    <row r="37" spans="1:6" s="11" customFormat="1" ht="14.25" customHeight="1" x14ac:dyDescent="0.25">
      <c r="A37" s="65" t="s">
        <v>39</v>
      </c>
      <c r="B37" s="66"/>
      <c r="C37" s="66"/>
      <c r="D37" s="66"/>
      <c r="E37" s="61"/>
      <c r="F37" s="38">
        <v>7008.6</v>
      </c>
    </row>
    <row r="38" spans="1:6" ht="14.25" customHeight="1" x14ac:dyDescent="0.25">
      <c r="A38" s="53" t="s">
        <v>40</v>
      </c>
      <c r="B38" s="60"/>
      <c r="C38" s="60"/>
      <c r="D38" s="60"/>
      <c r="E38" s="61"/>
      <c r="F38" s="26">
        <f>3615.2+3356.8</f>
        <v>6972</v>
      </c>
    </row>
    <row r="39" spans="1:6" ht="14.25" customHeight="1" x14ac:dyDescent="0.25">
      <c r="A39" s="53" t="s">
        <v>41</v>
      </c>
      <c r="B39" s="60"/>
      <c r="C39" s="60"/>
      <c r="D39" s="60"/>
      <c r="E39" s="61"/>
      <c r="F39" s="26">
        <f>7397.9+823.4</f>
        <v>8221.2999999999993</v>
      </c>
    </row>
    <row r="40" spans="1:6" ht="14.25" customHeight="1" x14ac:dyDescent="0.25">
      <c r="A40" s="53" t="s">
        <v>42</v>
      </c>
      <c r="B40" s="60"/>
      <c r="C40" s="60"/>
      <c r="D40" s="60"/>
      <c r="E40" s="61"/>
      <c r="F40" s="26">
        <f>808.9+886.1</f>
        <v>1695</v>
      </c>
    </row>
    <row r="41" spans="1:6" ht="14.25" customHeight="1" x14ac:dyDescent="0.25">
      <c r="A41" s="53" t="s">
        <v>43</v>
      </c>
      <c r="B41" s="60"/>
      <c r="C41" s="60"/>
      <c r="D41" s="60"/>
      <c r="E41" s="61"/>
      <c r="F41" s="26">
        <v>699.9</v>
      </c>
    </row>
    <row r="42" spans="1:6" ht="14.25" customHeight="1" x14ac:dyDescent="0.25">
      <c r="A42" s="53" t="s">
        <v>44</v>
      </c>
      <c r="B42" s="60"/>
      <c r="C42" s="60"/>
      <c r="D42" s="60"/>
      <c r="E42" s="61"/>
      <c r="F42" s="26">
        <v>69798</v>
      </c>
    </row>
    <row r="43" spans="1:6" ht="14.25" customHeight="1" x14ac:dyDescent="0.25">
      <c r="A43" s="53" t="s">
        <v>45</v>
      </c>
      <c r="B43" s="60"/>
      <c r="C43" s="60"/>
      <c r="D43" s="60"/>
      <c r="E43" s="61"/>
      <c r="F43" s="26">
        <v>3138.6</v>
      </c>
    </row>
    <row r="44" spans="1:6" x14ac:dyDescent="0.25">
      <c r="A44" s="53" t="s">
        <v>46</v>
      </c>
      <c r="B44" s="60"/>
      <c r="C44" s="60"/>
      <c r="D44" s="60"/>
      <c r="E44" s="61"/>
      <c r="F44" s="26">
        <v>1104.0999999999999</v>
      </c>
    </row>
    <row r="45" spans="1:6" ht="14.25" customHeight="1" x14ac:dyDescent="0.25">
      <c r="A45" s="53" t="s">
        <v>47</v>
      </c>
      <c r="B45" s="60"/>
      <c r="C45" s="60"/>
      <c r="D45" s="60"/>
      <c r="E45" s="61"/>
      <c r="F45" s="26">
        <v>1867</v>
      </c>
    </row>
    <row r="46" spans="1:6" ht="13.2" customHeight="1" x14ac:dyDescent="0.25">
      <c r="A46" s="53" t="s">
        <v>48</v>
      </c>
      <c r="B46" s="54"/>
      <c r="C46" s="54"/>
      <c r="D46" s="54"/>
      <c r="E46" s="55"/>
      <c r="F46" s="26">
        <v>2719.3</v>
      </c>
    </row>
    <row r="47" spans="1:6" ht="14.25" customHeight="1" x14ac:dyDescent="0.25">
      <c r="A47" s="53" t="s">
        <v>49</v>
      </c>
      <c r="B47" s="54"/>
      <c r="C47" s="54"/>
      <c r="D47" s="54"/>
      <c r="E47" s="55"/>
      <c r="F47" s="26">
        <v>4117.3999999999996</v>
      </c>
    </row>
    <row r="48" spans="1:6" ht="14.25" customHeight="1" x14ac:dyDescent="0.25">
      <c r="A48" s="53" t="s">
        <v>51</v>
      </c>
      <c r="B48" s="54"/>
      <c r="C48" s="54"/>
      <c r="D48" s="54"/>
      <c r="E48" s="55"/>
      <c r="F48" s="26">
        <v>2197.3000000000002</v>
      </c>
    </row>
    <row r="49" spans="1:6" ht="14.25" customHeight="1" x14ac:dyDescent="0.25">
      <c r="A49" s="53" t="s">
        <v>55</v>
      </c>
      <c r="B49" s="54"/>
      <c r="C49" s="54"/>
      <c r="D49" s="54"/>
      <c r="E49" s="55"/>
      <c r="F49" s="26">
        <v>3026.5</v>
      </c>
    </row>
    <row r="50" spans="1:6" ht="14.25" customHeight="1" x14ac:dyDescent="0.25">
      <c r="A50" s="53" t="s">
        <v>56</v>
      </c>
      <c r="B50" s="54"/>
      <c r="C50" s="54"/>
      <c r="D50" s="54"/>
      <c r="E50" s="55"/>
      <c r="F50" s="26">
        <v>3476.8</v>
      </c>
    </row>
    <row r="51" spans="1:6" ht="14.25" customHeight="1" x14ac:dyDescent="0.25">
      <c r="A51" s="53" t="s">
        <v>57</v>
      </c>
      <c r="B51" s="54"/>
      <c r="C51" s="54"/>
      <c r="D51" s="54"/>
      <c r="E51" s="55"/>
      <c r="F51" s="26">
        <v>105</v>
      </c>
    </row>
    <row r="52" spans="1:6" ht="14.25" customHeight="1" x14ac:dyDescent="0.25">
      <c r="A52" s="53" t="s">
        <v>58</v>
      </c>
      <c r="B52" s="54"/>
      <c r="C52" s="54"/>
      <c r="D52" s="54"/>
      <c r="E52" s="55"/>
      <c r="F52" s="26">
        <v>8510.5</v>
      </c>
    </row>
    <row r="53" spans="1:6" ht="14.25" customHeight="1" x14ac:dyDescent="0.25">
      <c r="A53" s="53" t="s">
        <v>59</v>
      </c>
      <c r="B53" s="54"/>
      <c r="C53" s="54"/>
      <c r="D53" s="54"/>
      <c r="E53" s="55"/>
      <c r="F53" s="26">
        <v>11295.6</v>
      </c>
    </row>
    <row r="54" spans="1:6" ht="14.25" customHeight="1" x14ac:dyDescent="0.25">
      <c r="A54" s="53" t="s">
        <v>60</v>
      </c>
      <c r="B54" s="54"/>
      <c r="C54" s="54"/>
      <c r="D54" s="54"/>
      <c r="E54" s="55"/>
      <c r="F54" s="26">
        <v>849.5</v>
      </c>
    </row>
    <row r="55" spans="1:6" ht="14.25" customHeight="1" x14ac:dyDescent="0.25">
      <c r="A55" s="53" t="s">
        <v>61</v>
      </c>
      <c r="B55" s="54"/>
      <c r="C55" s="54"/>
      <c r="D55" s="54"/>
      <c r="E55" s="55"/>
      <c r="F55" s="26">
        <v>8583.44</v>
      </c>
    </row>
    <row r="56" spans="1:6" ht="15.75" customHeight="1" x14ac:dyDescent="0.25">
      <c r="A56" s="53" t="s">
        <v>62</v>
      </c>
      <c r="B56" s="54"/>
      <c r="C56" s="54"/>
      <c r="D56" s="54"/>
      <c r="E56" s="55"/>
      <c r="F56" s="26">
        <v>83807.28</v>
      </c>
    </row>
    <row r="57" spans="1:6" ht="15.75" customHeight="1" x14ac:dyDescent="0.25">
      <c r="A57" s="53" t="s">
        <v>63</v>
      </c>
      <c r="B57" s="54"/>
      <c r="C57" s="54"/>
      <c r="D57" s="54"/>
      <c r="E57" s="55"/>
      <c r="F57" s="26">
        <f>12601.6+4193.1+2067.3+2190+2438.7+3812.2+2275.3</f>
        <v>29578.2</v>
      </c>
    </row>
    <row r="58" spans="1:6" ht="13.2" customHeight="1" x14ac:dyDescent="0.25">
      <c r="A58" s="68" t="s">
        <v>64</v>
      </c>
      <c r="B58" s="60"/>
      <c r="C58" s="60"/>
      <c r="D58" s="60"/>
      <c r="E58" s="94"/>
      <c r="F58" s="26">
        <v>10216.299999999999</v>
      </c>
    </row>
    <row r="59" spans="1:6" ht="15.75" customHeight="1" thickBot="1" x14ac:dyDescent="0.3">
      <c r="A59" s="87" t="s">
        <v>65</v>
      </c>
      <c r="B59" s="88"/>
      <c r="C59" s="88"/>
      <c r="D59" s="88"/>
      <c r="E59" s="89"/>
      <c r="F59" s="27">
        <v>1793.8</v>
      </c>
    </row>
    <row r="60" spans="1:6" ht="15.75" hidden="1" customHeight="1" x14ac:dyDescent="0.25">
      <c r="A60" s="90"/>
      <c r="B60" s="91"/>
      <c r="C60" s="91"/>
      <c r="D60" s="91"/>
      <c r="E60" s="92"/>
      <c r="F60" s="93"/>
    </row>
    <row r="61" spans="1:6" ht="15.75" hidden="1" customHeight="1" x14ac:dyDescent="0.25">
      <c r="A61" s="53"/>
      <c r="B61" s="54"/>
      <c r="C61" s="54"/>
      <c r="D61" s="54"/>
      <c r="E61" s="52"/>
      <c r="F61" s="26"/>
    </row>
    <row r="62" spans="1:6" ht="15.75" hidden="1" customHeight="1" x14ac:dyDescent="0.25">
      <c r="A62" s="53"/>
      <c r="B62" s="54"/>
      <c r="C62" s="54"/>
      <c r="D62" s="54"/>
      <c r="E62" s="52"/>
      <c r="F62" s="26"/>
    </row>
    <row r="63" spans="1:6" ht="15.75" hidden="1" customHeight="1" thickBot="1" x14ac:dyDescent="0.3">
      <c r="A63" s="87"/>
      <c r="B63" s="88"/>
      <c r="C63" s="88"/>
      <c r="D63" s="88"/>
      <c r="E63" s="89"/>
      <c r="F63" s="39"/>
    </row>
    <row r="64" spans="1:6" ht="16.8" customHeight="1" thickBot="1" x14ac:dyDescent="0.3">
      <c r="A64" s="57" t="s">
        <v>3</v>
      </c>
      <c r="B64" s="58"/>
      <c r="C64" s="58"/>
      <c r="D64" s="58"/>
      <c r="E64" s="59"/>
      <c r="F64" s="40">
        <f>SUM(F33:F63)</f>
        <v>309211.63999999996</v>
      </c>
    </row>
    <row r="65" spans="2:6" ht="3.75" customHeight="1" x14ac:dyDescent="0.25"/>
    <row r="66" spans="2:6" ht="16.2" customHeight="1" x14ac:dyDescent="0.25">
      <c r="B66" s="37" t="s">
        <v>6</v>
      </c>
      <c r="C66" s="6"/>
      <c r="D66" s="7"/>
      <c r="E66" s="7"/>
      <c r="F66" s="41">
        <f>F31+F25+F64</f>
        <v>1073976.5899999999</v>
      </c>
    </row>
    <row r="67" spans="2:6" ht="15.6" x14ac:dyDescent="0.25">
      <c r="B67" s="37" t="s">
        <v>33</v>
      </c>
      <c r="C67" s="6"/>
      <c r="D67" s="5"/>
      <c r="E67" s="5"/>
      <c r="F67" s="42">
        <f>D7-F66</f>
        <v>-29555.379999999888</v>
      </c>
    </row>
    <row r="68" spans="2:6" ht="15" customHeight="1" x14ac:dyDescent="0.25">
      <c r="B68" s="37" t="s">
        <v>54</v>
      </c>
      <c r="C68" s="6"/>
      <c r="D68" s="5"/>
      <c r="E68" s="5"/>
      <c r="F68" s="43">
        <f>F4+F67</f>
        <v>-785586.49999999988</v>
      </c>
    </row>
  </sheetData>
  <mergeCells count="53">
    <mergeCell ref="A63:E63"/>
    <mergeCell ref="A54:E54"/>
    <mergeCell ref="A55:E55"/>
    <mergeCell ref="A56:E56"/>
    <mergeCell ref="A57:E57"/>
    <mergeCell ref="A59:E59"/>
    <mergeCell ref="A58:D58"/>
    <mergeCell ref="A60:D60"/>
    <mergeCell ref="A61:D61"/>
    <mergeCell ref="A62:D62"/>
    <mergeCell ref="A50:E50"/>
    <mergeCell ref="A51:E51"/>
    <mergeCell ref="A39:E39"/>
    <mergeCell ref="A40:E40"/>
    <mergeCell ref="A46:E46"/>
    <mergeCell ref="A47:E47"/>
    <mergeCell ref="A49:E49"/>
    <mergeCell ref="B26:F26"/>
    <mergeCell ref="A19:E19"/>
    <mergeCell ref="A20:E20"/>
    <mergeCell ref="A21:E21"/>
    <mergeCell ref="A22:E22"/>
    <mergeCell ref="A23:E23"/>
    <mergeCell ref="A24:E24"/>
    <mergeCell ref="A25:E25"/>
    <mergeCell ref="A3:E3"/>
    <mergeCell ref="B14:E14"/>
    <mergeCell ref="A16:E16"/>
    <mergeCell ref="A17:E17"/>
    <mergeCell ref="A18:E18"/>
    <mergeCell ref="B4:D4"/>
    <mergeCell ref="A8:F8"/>
    <mergeCell ref="A27:E27"/>
    <mergeCell ref="A28:E28"/>
    <mergeCell ref="A29:E29"/>
    <mergeCell ref="A30:E30"/>
    <mergeCell ref="A31:E31"/>
    <mergeCell ref="A52:E52"/>
    <mergeCell ref="A53:E53"/>
    <mergeCell ref="B32:E32"/>
    <mergeCell ref="A64:E64"/>
    <mergeCell ref="A41:E41"/>
    <mergeCell ref="A42:E42"/>
    <mergeCell ref="A43:E43"/>
    <mergeCell ref="A44:E44"/>
    <mergeCell ref="A45:E45"/>
    <mergeCell ref="A33:E33"/>
    <mergeCell ref="A48:E48"/>
    <mergeCell ref="A34:E34"/>
    <mergeCell ref="A35:E35"/>
    <mergeCell ref="A36:E36"/>
    <mergeCell ref="A37:E37"/>
    <mergeCell ref="A38:E38"/>
  </mergeCells>
  <phoneticPr fontId="3" type="noConversion"/>
  <pageMargins left="0.78740157480314965" right="0.39370078740157483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2024-03-01T02:54:46Z</cp:lastPrinted>
  <dcterms:created xsi:type="dcterms:W3CDTF">2012-01-24T09:54:37Z</dcterms:created>
  <dcterms:modified xsi:type="dcterms:W3CDTF">2024-03-01T02:55:54Z</dcterms:modified>
</cp:coreProperties>
</file>