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E25" i="1" l="1"/>
  <c r="E14" i="1"/>
  <c r="E45" i="1" l="1"/>
  <c r="E10" i="1" l="1"/>
  <c r="E11" i="1"/>
  <c r="E12" i="1"/>
  <c r="E9" i="1"/>
  <c r="E7" i="1"/>
  <c r="D13" i="1"/>
  <c r="C13" i="1"/>
  <c r="B13" i="1"/>
  <c r="E36" i="1" l="1"/>
  <c r="E34" i="1" l="1"/>
  <c r="E33" i="1" l="1"/>
  <c r="E66" i="1" l="1"/>
  <c r="E31" i="1"/>
  <c r="E68" i="1" l="1"/>
  <c r="E69" i="1" s="1"/>
  <c r="E13" i="1" l="1"/>
  <c r="E70" i="1" l="1"/>
</calcChain>
</file>

<file path=xl/sharedStrings.xml><?xml version="1.0" encoding="utf-8"?>
<sst xmlns="http://schemas.openxmlformats.org/spreadsheetml/2006/main" count="55" uniqueCount="55">
  <si>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</si>
  <si>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</si>
  <si>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</si>
  <si>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</si>
  <si>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</si>
  <si>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</si>
  <si>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</si>
  <si>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</si>
  <si>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</si>
  <si>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</si>
  <si>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</si>
  <si>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</si>
  <si>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</si>
  <si>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</si>
  <si>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</si>
  <si>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</si>
  <si>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</si>
  <si>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СОЦИАЛИСТИЧЕСКАЯ,  52</t>
  </si>
  <si>
    <t xml:space="preserve">Аварийная служба </t>
  </si>
  <si>
    <t>Услуги паспортной службы</t>
  </si>
  <si>
    <t xml:space="preserve">Услуги по начислению </t>
  </si>
  <si>
    <t xml:space="preserve">Услуги по содержанию МКД </t>
  </si>
  <si>
    <t xml:space="preserve">Услуги управления МКД </t>
  </si>
  <si>
    <t xml:space="preserve">Расходы по ГВС на содержание ОИ 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</si>
  <si>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</si>
  <si>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</si>
  <si>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отведению стоков на содержание ОИ </t>
  </si>
  <si>
    <t>Год постройки-1981, панельный, оборудован стационарными эл/плитами, количество этажей-5, количество подъездов-4, количество жилых квартир-68, кол-во нежилых помещений-1, общая площадь дома-3357,90, кол-во зарегистрированных-132</t>
  </si>
  <si>
    <t>Тех.обслуживание узла учета теплоэнергии</t>
  </si>
  <si>
    <t>1. Средства на счете дома на 01.01.2023г.</t>
  </si>
  <si>
    <t>2. Начисления и поступления за 2023 год</t>
  </si>
  <si>
    <t>Входящее сальдо по оплате на 01.01.2023г.</t>
  </si>
  <si>
    <t xml:space="preserve">7. Накопительный счет за 2023 год                                </t>
  </si>
  <si>
    <t>Ремонт освещения  /февраль 2023г</t>
  </si>
  <si>
    <t>Возмещение расходов совета МКД</t>
  </si>
  <si>
    <t>Тариф на тех/содерж-21,48, СОИ-факт</t>
  </si>
  <si>
    <t>Ревизия эл.щита 4п, отключение эл.счетчика кв.66 /март 2023г</t>
  </si>
  <si>
    <t xml:space="preserve">Охрана общего имущества МКД </t>
  </si>
  <si>
    <t>Опиловка деревьев, веток   /апрель 2023г</t>
  </si>
  <si>
    <t>Распиловка, погрузка и вывоз веток, мусора /май 2023г</t>
  </si>
  <si>
    <t>Ремонт освещения 3п   /май 2023г</t>
  </si>
  <si>
    <t>Ремонт уличного освещения  /июнь 2023г</t>
  </si>
  <si>
    <t>Поливочный кран  /июнь 2023г</t>
  </si>
  <si>
    <t>Уборка, погрузка и вывоз мусора с контейнерной площадки /июнь 2023г</t>
  </si>
  <si>
    <t>Ремонт уличного освещения  /июль 2023г</t>
  </si>
  <si>
    <t>Обслуживание систем вентиляции МКД (чистка)  кв.10 /июль 2023г</t>
  </si>
  <si>
    <t>Замена стояка канализации кв.12,16  /август 2023г</t>
  </si>
  <si>
    <t>Ремонт подъездного освещения 3п  /сентябрь 2023г</t>
  </si>
  <si>
    <t>за     2023 год</t>
  </si>
  <si>
    <t>Задолженность на 01.01.2024г.</t>
  </si>
  <si>
    <t xml:space="preserve">8. Средства на счете дома на 01.01.2024г.    </t>
  </si>
  <si>
    <t>Опиловка деревьев и вывоз веток   /октябрь 2023г</t>
  </si>
  <si>
    <t>Ремонт тамбурной двери 4п  /ноябрь 2023г</t>
  </si>
  <si>
    <t>Замена перил 2п  /декабрь 2023г</t>
  </si>
  <si>
    <t>Установка пружины на тамбурную дверь 4п  /декабрь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</si>
</sst>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9"/>
      <name val="Arial Cyr"/>
      <charset val="204"/>
    </font>
    <font>
      <b/>
      <u/>
      <sz val="12"/>
      <name val="Arial Cyr"/>
      <charset val="204"/>
    </font>
    <font>
      <b/>
      <sz val="8"/>
      <name val="Arial Cyr"/>
      <charset val="204"/>
    </font>
    <font>
      <sz val="11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vertical="top"/>
    </xf>
    <xf numFmtId="0" fontId="7" fillId="0" borderId="12" xfId="0" applyFont="1" applyBorder="1" applyAlignment="1">
      <alignment vertical="top"/>
    </xf>
    <xf numFmtId="0" fontId="7" fillId="0" borderId="16" xfId="0" applyFont="1" applyBorder="1" applyAlignment="1">
      <alignment vertical="top"/>
    </xf>
    <xf numFmtId="0" fontId="7" fillId="0" borderId="18" xfId="0" applyFont="1" applyBorder="1" applyAlignment="1">
      <alignment vertical="top"/>
    </xf>
    <xf numFmtId="0" fontId="8" fillId="0" borderId="9" xfId="0" applyFont="1" applyBorder="1" applyAlignment="1">
      <alignment vertical="top"/>
    </xf>
    <xf numFmtId="0" fontId="9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31" xfId="0" applyFont="1" applyBorder="1" applyAlignment="1">
      <alignment vertical="top" wrapText="1"/>
    </xf>
    <xf numFmtId="4" fontId="6" fillId="0" borderId="0" xfId="0" applyNumberFormat="1" applyFont="1"/>
    <xf numFmtId="0" fontId="6" fillId="0" borderId="0" xfId="0" applyFont="1" applyAlignment="1"/>
    <xf numFmtId="0" fontId="0" fillId="0" borderId="0" xfId="0" applyBorder="1"/>
    <xf numFmtId="4" fontId="4" fillId="0" borderId="26" xfId="0" applyNumberFormat="1" applyFont="1" applyBorder="1" applyAlignment="1">
      <alignment vertical="top"/>
    </xf>
    <xf numFmtId="4" fontId="4" fillId="0" borderId="7" xfId="0" applyNumberFormat="1" applyFont="1" applyBorder="1" applyAlignment="1">
      <alignment vertical="top"/>
    </xf>
    <xf numFmtId="4" fontId="4" fillId="0" borderId="8" xfId="0" applyNumberFormat="1" applyFont="1" applyBorder="1" applyAlignment="1">
      <alignment vertical="top"/>
    </xf>
    <xf numFmtId="0" fontId="11" fillId="0" borderId="26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4" fontId="6" fillId="2" borderId="0" xfId="0" applyNumberFormat="1" applyFont="1" applyFill="1" applyAlignment="1">
      <alignment horizontal="right" vertical="top"/>
    </xf>
    <xf numFmtId="0" fontId="6" fillId="0" borderId="0" xfId="0" applyFont="1" applyAlignment="1">
      <alignment vertical="top"/>
    </xf>
    <xf numFmtId="4" fontId="0" fillId="0" borderId="13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15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7" xfId="0" applyNumberFormat="1" applyFont="1" applyBorder="1" applyAlignment="1">
      <alignment vertical="top"/>
    </xf>
    <xf numFmtId="4" fontId="0" fillId="0" borderId="19" xfId="0" applyNumberFormat="1" applyFont="1" applyBorder="1" applyAlignment="1">
      <alignment vertical="top"/>
    </xf>
    <xf numFmtId="4" fontId="0" fillId="0" borderId="20" xfId="0" applyNumberFormat="1" applyFont="1" applyBorder="1" applyAlignment="1">
      <alignment vertical="top"/>
    </xf>
    <xf numFmtId="4" fontId="0" fillId="0" borderId="11" xfId="0" applyNumberFormat="1" applyFont="1" applyBorder="1" applyAlignment="1">
      <alignment vertical="top"/>
    </xf>
    <xf numFmtId="4" fontId="6" fillId="0" borderId="10" xfId="0" applyNumberFormat="1" applyFont="1" applyBorder="1" applyAlignment="1">
      <alignment vertical="top"/>
    </xf>
    <xf numFmtId="4" fontId="6" fillId="0" borderId="21" xfId="0" applyNumberFormat="1" applyFont="1" applyBorder="1" applyAlignment="1">
      <alignment vertical="top"/>
    </xf>
    <xf numFmtId="4" fontId="6" fillId="0" borderId="11" xfId="0" applyNumberFormat="1" applyFont="1" applyBorder="1" applyAlignment="1">
      <alignment vertical="top"/>
    </xf>
    <xf numFmtId="4" fontId="0" fillId="0" borderId="33" xfId="0" applyNumberFormat="1" applyFont="1" applyBorder="1" applyAlignment="1">
      <alignment vertical="top"/>
    </xf>
    <xf numFmtId="4" fontId="0" fillId="0" borderId="29" xfId="0" applyNumberFormat="1" applyFont="1" applyBorder="1" applyAlignment="1">
      <alignment vertical="top"/>
    </xf>
    <xf numFmtId="4" fontId="6" fillId="0" borderId="8" xfId="0" applyNumberFormat="1" applyFont="1" applyBorder="1" applyAlignment="1">
      <alignment vertical="top"/>
    </xf>
    <xf numFmtId="4" fontId="6" fillId="0" borderId="23" xfId="0" applyNumberFormat="1" applyFont="1" applyBorder="1" applyAlignment="1">
      <alignment vertical="top"/>
    </xf>
    <xf numFmtId="4" fontId="0" fillId="0" borderId="25" xfId="0" applyNumberFormat="1" applyFont="1" applyBorder="1" applyAlignment="1">
      <alignment vertical="top"/>
    </xf>
    <xf numFmtId="0" fontId="12" fillId="0" borderId="0" xfId="0" applyFont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0" fontId="12" fillId="0" borderId="0" xfId="0" applyFont="1"/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Border="1" applyAlignment="1">
      <alignment horizontal="right" vertical="top"/>
    </xf>
    <xf numFmtId="0" fontId="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" fontId="0" fillId="0" borderId="34" xfId="0" applyNumberFormat="1" applyFont="1" applyBorder="1" applyAlignment="1">
      <alignment vertical="top"/>
    </xf>
    <xf numFmtId="0" fontId="9" fillId="0" borderId="0" xfId="0" applyFont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28" xfId="0" applyBorder="1" applyAlignment="1">
      <alignment vertical="top"/>
    </xf>
    <xf numFmtId="0" fontId="4" fillId="0" borderId="26" xfId="0" applyFont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6" xfId="0" applyBorder="1" applyAlignment="1">
      <alignment vertical="top" wrapText="1"/>
    </xf>
    <xf numFmtId="0" fontId="0" fillId="0" borderId="1" xfId="0" applyBorder="1" applyAlignment="1">
      <alignment vertical="top"/>
    </xf>
    <xf numFmtId="0" fontId="6" fillId="0" borderId="0" xfId="0" applyFont="1" applyAlignment="1"/>
    <xf numFmtId="0" fontId="4" fillId="0" borderId="14" xfId="0" applyFont="1" applyBorder="1" applyAlignment="1">
      <alignment horizontal="left" vertical="top"/>
    </xf>
    <xf numFmtId="4" fontId="3" fillId="0" borderId="21" xfId="0" applyNumberFormat="1" applyFont="1" applyBorder="1" applyAlignment="1">
      <alignment vertical="top"/>
    </xf>
    <xf numFmtId="0" fontId="3" fillId="0" borderId="30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24" xfId="0" applyNumberFormat="1" applyBorder="1" applyAlignment="1">
      <alignment vertical="top" wrapText="1"/>
    </xf>
    <xf numFmtId="0" fontId="0" fillId="0" borderId="4" xfId="0" applyNumberFormat="1" applyBorder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6" fillId="0" borderId="30" xfId="0" applyFont="1" applyBorder="1" applyAlignment="1">
      <alignment vertical="top" wrapText="1"/>
    </xf>
    <xf numFmtId="0" fontId="12" fillId="0" borderId="30" xfId="0" applyFont="1" applyBorder="1" applyAlignment="1">
      <alignment vertical="top" wrapText="1"/>
    </xf>
    <xf numFmtId="0" fontId="4" fillId="0" borderId="9" xfId="0" applyFont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topLeftCell="A4" zoomScaleNormal="100" workbookViewId="0">
      <selection activeCell="G23" sqref="G23"/>
    </sheetView>
  </sheetViews>
  <sheetFormatPr defaultRowHeight="13.2" x14ac:dyDescent="0.25"/>
  <cols>
    <col min="1" max="1" width="15.33203125" customWidth="1"/>
    <col min="2" max="2" width="22.44140625" customWidth="1"/>
    <col min="3" max="3" width="22.21875" customWidth="1"/>
    <col min="4" max="4" width="23.88671875" customWidth="1"/>
    <col min="5" max="5" width="23.21875" customWidth="1"/>
  </cols>
  <sheetData>
    <row r="1" spans="1:7" ht="17.399999999999999" x14ac:dyDescent="0.3">
      <c r="B1" s="49" t="s">
        <v>17</v>
      </c>
      <c r="C1" s="13"/>
      <c r="D1" s="13"/>
      <c r="E1" s="9"/>
      <c r="F1" s="9"/>
      <c r="G1" s="9"/>
    </row>
    <row r="2" spans="1:7" ht="18" thickBot="1" x14ac:dyDescent="0.35">
      <c r="B2" s="50" t="s">
        <v>48</v>
      </c>
      <c r="C2" s="14"/>
      <c r="D2" s="14"/>
      <c r="E2" s="10"/>
      <c r="F2" s="10"/>
      <c r="G2" s="10"/>
    </row>
    <row r="3" spans="1:7" ht="36" customHeight="1" thickBot="1" x14ac:dyDescent="0.35">
      <c r="A3" s="52" t="s">
        <v>27</v>
      </c>
      <c r="B3" s="52"/>
      <c r="C3" s="52"/>
      <c r="D3" s="53"/>
      <c r="E3" s="15" t="s">
        <v>35</v>
      </c>
      <c r="F3" s="7"/>
      <c r="G3" s="7"/>
    </row>
    <row r="4" spans="1:7" ht="13.8" x14ac:dyDescent="0.25">
      <c r="B4" s="60" t="s">
        <v>29</v>
      </c>
      <c r="C4" s="60"/>
      <c r="D4" s="60"/>
      <c r="E4" s="16">
        <v>-299552.34000000003</v>
      </c>
    </row>
    <row r="5" spans="1:7" ht="16.2" thickBot="1" x14ac:dyDescent="0.35">
      <c r="B5" s="17" t="s">
        <v>30</v>
      </c>
      <c r="C5" s="17"/>
      <c r="D5" s="17"/>
      <c r="E5" s="17"/>
      <c r="F5" s="11"/>
      <c r="G5" s="11"/>
    </row>
    <row r="6" spans="1:7" ht="21" thickBot="1" x14ac:dyDescent="0.35">
      <c r="B6" s="22" t="s">
        <v>31</v>
      </c>
      <c r="C6" s="23" t="s">
        <v>8</v>
      </c>
      <c r="D6" s="23" t="s">
        <v>9</v>
      </c>
      <c r="E6" s="24" t="s">
        <v>49</v>
      </c>
      <c r="F6" s="12"/>
      <c r="G6" s="12"/>
    </row>
    <row r="7" spans="1:7" ht="16.2" thickBot="1" x14ac:dyDescent="0.35">
      <c r="A7" s="18"/>
      <c r="B7" s="19">
        <v>-199301.56</v>
      </c>
      <c r="C7" s="20">
        <v>975804.61</v>
      </c>
      <c r="D7" s="20">
        <v>921115.07</v>
      </c>
      <c r="E7" s="21">
        <f>D7-C7+B7</f>
        <v>-253991.10000000003</v>
      </c>
      <c r="F7" s="12"/>
      <c r="G7" s="12"/>
    </row>
    <row r="8" spans="1:7" s="6" customFormat="1" ht="12.75" customHeight="1" thickBot="1" x14ac:dyDescent="0.25">
      <c r="A8" s="62" t="s">
        <v>7</v>
      </c>
      <c r="B8" s="63"/>
      <c r="C8" s="63"/>
      <c r="D8" s="63"/>
      <c r="E8" s="64"/>
    </row>
    <row r="9" spans="1:7" ht="14.4" customHeight="1" x14ac:dyDescent="0.25">
      <c r="A9" s="2" t="s">
        <v>10</v>
      </c>
      <c r="B9" s="27">
        <v>-2192.04</v>
      </c>
      <c r="C9" s="27">
        <v>3703.92</v>
      </c>
      <c r="D9" s="28">
        <v>3423.56</v>
      </c>
      <c r="E9" s="39">
        <f>D9-C9+B9</f>
        <v>-2472.4</v>
      </c>
    </row>
    <row r="10" spans="1:7" ht="14.4" customHeight="1" x14ac:dyDescent="0.25">
      <c r="A10" s="3" t="s">
        <v>11</v>
      </c>
      <c r="B10" s="30">
        <v>-788.39</v>
      </c>
      <c r="C10" s="30">
        <v>3072.74</v>
      </c>
      <c r="D10" s="31">
        <v>2816.42</v>
      </c>
      <c r="E10" s="32">
        <f t="shared" ref="E10:E12" si="0">D10-C10+B10</f>
        <v>-1044.7099999999996</v>
      </c>
    </row>
    <row r="11" spans="1:7" ht="13.2" customHeight="1" x14ac:dyDescent="0.25">
      <c r="A11" s="3" t="s">
        <v>13</v>
      </c>
      <c r="B11" s="30">
        <v>-7980.37</v>
      </c>
      <c r="C11" s="30">
        <v>12362.72</v>
      </c>
      <c r="D11" s="31">
        <v>17385.95</v>
      </c>
      <c r="E11" s="32">
        <f t="shared" si="0"/>
        <v>-2957.1399999999985</v>
      </c>
    </row>
    <row r="12" spans="1:7" ht="13.8" customHeight="1" thickBot="1" x14ac:dyDescent="0.3">
      <c r="A12" s="4" t="s">
        <v>16</v>
      </c>
      <c r="B12" s="33">
        <v>-1033.94</v>
      </c>
      <c r="C12" s="33">
        <v>5929.59</v>
      </c>
      <c r="D12" s="34">
        <v>5548.59</v>
      </c>
      <c r="E12" s="35">
        <f t="shared" si="0"/>
        <v>-1414.94</v>
      </c>
    </row>
    <row r="13" spans="1:7" ht="13.8" customHeight="1" thickBot="1" x14ac:dyDescent="0.3">
      <c r="A13" s="5" t="s">
        <v>12</v>
      </c>
      <c r="B13" s="36">
        <f>SUM(B9:B12)</f>
        <v>-11994.74</v>
      </c>
      <c r="C13" s="36">
        <f>SUM(C9:C12)</f>
        <v>25068.969999999998</v>
      </c>
      <c r="D13" s="37">
        <f>SUM(D9:D12)</f>
        <v>29174.52</v>
      </c>
      <c r="E13" s="38">
        <f>SUM(E9:E12)</f>
        <v>-7889.1899999999987</v>
      </c>
    </row>
    <row r="14" spans="1:7" ht="15" customHeight="1" x14ac:dyDescent="0.25">
      <c r="B14" s="61" t="s">
        <v>4</v>
      </c>
      <c r="C14" s="61"/>
      <c r="D14" s="61"/>
      <c r="E14" s="25">
        <f>D7-C7+B7+79916.37</f>
        <v>-174074.73000000004</v>
      </c>
    </row>
    <row r="15" spans="1:7" ht="17.399999999999999" customHeight="1" thickBot="1" x14ac:dyDescent="0.3">
      <c r="B15" s="26" t="s">
        <v>2</v>
      </c>
      <c r="C15" s="8"/>
    </row>
    <row r="16" spans="1:7" ht="16.2" customHeight="1" x14ac:dyDescent="0.25">
      <c r="A16" s="65" t="s">
        <v>18</v>
      </c>
      <c r="B16" s="66"/>
      <c r="C16" s="66"/>
      <c r="D16" s="66"/>
      <c r="E16" s="29">
        <v>24176.880000000001</v>
      </c>
    </row>
    <row r="17" spans="1:5" ht="14.4" customHeight="1" x14ac:dyDescent="0.25">
      <c r="A17" s="67" t="s">
        <v>19</v>
      </c>
      <c r="B17" s="59"/>
      <c r="C17" s="59"/>
      <c r="D17" s="59"/>
      <c r="E17" s="32">
        <v>6850.12</v>
      </c>
    </row>
    <row r="18" spans="1:5" ht="14.4" customHeight="1" x14ac:dyDescent="0.25">
      <c r="A18" s="67" t="s">
        <v>20</v>
      </c>
      <c r="B18" s="59"/>
      <c r="C18" s="59"/>
      <c r="D18" s="59"/>
      <c r="E18" s="32">
        <v>21489.95</v>
      </c>
    </row>
    <row r="19" spans="1:5" ht="14.4" customHeight="1" x14ac:dyDescent="0.25">
      <c r="A19" s="67" t="s">
        <v>0</v>
      </c>
      <c r="B19" s="59"/>
      <c r="C19" s="59"/>
      <c r="D19" s="59"/>
      <c r="E19" s="32">
        <v>27076.05</v>
      </c>
    </row>
    <row r="20" spans="1:5" ht="14.4" customHeight="1" x14ac:dyDescent="0.25">
      <c r="A20" s="67" t="s">
        <v>21</v>
      </c>
      <c r="B20" s="59"/>
      <c r="C20" s="59"/>
      <c r="D20" s="59"/>
      <c r="E20" s="32">
        <v>390859.56</v>
      </c>
    </row>
    <row r="21" spans="1:5" ht="14.4" customHeight="1" x14ac:dyDescent="0.25">
      <c r="A21" s="67" t="s">
        <v>22</v>
      </c>
      <c r="B21" s="59"/>
      <c r="C21" s="59"/>
      <c r="D21" s="59"/>
      <c r="E21" s="32">
        <v>129749.26</v>
      </c>
    </row>
    <row r="22" spans="1:5" ht="14.4" customHeight="1" x14ac:dyDescent="0.25">
      <c r="A22" s="67" t="s">
        <v>37</v>
      </c>
      <c r="B22" s="59"/>
      <c r="C22" s="59"/>
      <c r="D22" s="59"/>
      <c r="E22" s="32">
        <v>24000</v>
      </c>
    </row>
    <row r="23" spans="1:5" ht="14.4" customHeight="1" x14ac:dyDescent="0.25">
      <c r="A23" s="67" t="s">
        <v>28</v>
      </c>
      <c r="B23" s="59"/>
      <c r="C23" s="59"/>
      <c r="D23" s="59"/>
      <c r="E23" s="32">
        <v>10800</v>
      </c>
    </row>
    <row r="24" spans="1:5" ht="14.4" customHeight="1" thickBot="1" x14ac:dyDescent="0.3">
      <c r="A24" s="67" t="s">
        <v>34</v>
      </c>
      <c r="B24" s="59"/>
      <c r="C24" s="59"/>
      <c r="D24" s="59"/>
      <c r="E24" s="32">
        <v>48025</v>
      </c>
    </row>
    <row r="25" spans="1:5" ht="17.25" customHeight="1" thickBot="1" x14ac:dyDescent="0.3">
      <c r="A25" s="56" t="s">
        <v>1</v>
      </c>
      <c r="B25" s="57"/>
      <c r="C25" s="57"/>
      <c r="D25" s="57"/>
      <c r="E25" s="41">
        <f>SUM(E16:E24)</f>
        <v>683026.82</v>
      </c>
    </row>
    <row r="26" spans="1:5" ht="32.4" customHeight="1" thickBot="1" x14ac:dyDescent="0.3">
      <c r="B26" s="72" t="s">
        <v>14</v>
      </c>
      <c r="C26" s="72"/>
      <c r="D26" s="73"/>
      <c r="E26" s="73"/>
    </row>
    <row r="27" spans="1:5" ht="16.8" customHeight="1" x14ac:dyDescent="0.25">
      <c r="A27" s="65" t="s">
        <v>23</v>
      </c>
      <c r="B27" s="66"/>
      <c r="C27" s="66"/>
      <c r="D27" s="66"/>
      <c r="E27" s="29">
        <v>5487.55</v>
      </c>
    </row>
    <row r="28" spans="1:5" ht="16.8" customHeight="1" x14ac:dyDescent="0.25">
      <c r="A28" s="67" t="s">
        <v>24</v>
      </c>
      <c r="B28" s="59"/>
      <c r="C28" s="59"/>
      <c r="D28" s="59"/>
      <c r="E28" s="32">
        <v>4642.68</v>
      </c>
    </row>
    <row r="29" spans="1:5" ht="16.8" customHeight="1" x14ac:dyDescent="0.25">
      <c r="A29" s="67" t="s">
        <v>25</v>
      </c>
      <c r="B29" s="59"/>
      <c r="C29" s="59"/>
      <c r="D29" s="59"/>
      <c r="E29" s="32">
        <v>12703.15</v>
      </c>
    </row>
    <row r="30" spans="1:5" ht="16.8" customHeight="1" thickBot="1" x14ac:dyDescent="0.3">
      <c r="A30" s="76" t="s">
        <v>26</v>
      </c>
      <c r="B30" s="77"/>
      <c r="C30" s="77"/>
      <c r="D30" s="77"/>
      <c r="E30" s="51">
        <v>5972.28</v>
      </c>
    </row>
    <row r="31" spans="1:5" ht="15.6" customHeight="1" thickBot="1" x14ac:dyDescent="0.3">
      <c r="A31" s="74" t="s">
        <v>15</v>
      </c>
      <c r="B31" s="75"/>
      <c r="C31" s="75"/>
      <c r="D31" s="75"/>
      <c r="E31" s="42">
        <f>SUM(E27:E30)</f>
        <v>28805.659999999996</v>
      </c>
    </row>
    <row r="32" spans="1:5" s="1" customFormat="1" ht="16.2" customHeight="1" thickBot="1" x14ac:dyDescent="0.3">
      <c r="B32" s="26" t="s">
        <v>5</v>
      </c>
      <c r="C32" s="8"/>
    </row>
    <row r="33" spans="1:5" ht="15" customHeight="1" x14ac:dyDescent="0.25">
      <c r="A33" s="71" t="s">
        <v>33</v>
      </c>
      <c r="B33" s="66"/>
      <c r="C33" s="66"/>
      <c r="D33" s="66"/>
      <c r="E33" s="29">
        <f>1209.1+1089.2+635.7+105</f>
        <v>3039</v>
      </c>
    </row>
    <row r="34" spans="1:5" ht="15" customHeight="1" x14ac:dyDescent="0.25">
      <c r="A34" s="54" t="s">
        <v>36</v>
      </c>
      <c r="B34" s="55"/>
      <c r="C34" s="55"/>
      <c r="D34" s="55"/>
      <c r="E34" s="40">
        <f>655.9+971.1</f>
        <v>1627</v>
      </c>
    </row>
    <row r="35" spans="1:5" ht="15" customHeight="1" x14ac:dyDescent="0.25">
      <c r="A35" s="54" t="s">
        <v>38</v>
      </c>
      <c r="B35" s="55"/>
      <c r="C35" s="55"/>
      <c r="D35" s="55"/>
      <c r="E35" s="40">
        <v>20096</v>
      </c>
    </row>
    <row r="36" spans="1:5" ht="14.4" customHeight="1" x14ac:dyDescent="0.25">
      <c r="A36" s="58" t="s">
        <v>39</v>
      </c>
      <c r="B36" s="59"/>
      <c r="C36" s="59"/>
      <c r="D36" s="59"/>
      <c r="E36" s="40">
        <f>1369.3+26019.7</f>
        <v>27389</v>
      </c>
    </row>
    <row r="37" spans="1:5" ht="15" customHeight="1" x14ac:dyDescent="0.25">
      <c r="A37" s="58" t="s">
        <v>40</v>
      </c>
      <c r="B37" s="59"/>
      <c r="C37" s="59"/>
      <c r="D37" s="59"/>
      <c r="E37" s="32">
        <v>105</v>
      </c>
    </row>
    <row r="38" spans="1:5" ht="15.75" customHeight="1" x14ac:dyDescent="0.25">
      <c r="A38" s="58" t="s">
        <v>41</v>
      </c>
      <c r="B38" s="59"/>
      <c r="C38" s="59"/>
      <c r="D38" s="59"/>
      <c r="E38" s="32">
        <v>105</v>
      </c>
    </row>
    <row r="39" spans="1:5" ht="15" customHeight="1" x14ac:dyDescent="0.25">
      <c r="A39" s="68" t="s">
        <v>42</v>
      </c>
      <c r="B39" s="69"/>
      <c r="C39" s="69"/>
      <c r="D39" s="70"/>
      <c r="E39" s="32">
        <v>663.8</v>
      </c>
    </row>
    <row r="40" spans="1:5" ht="16.5" customHeight="1" x14ac:dyDescent="0.25">
      <c r="A40" s="54" t="s">
        <v>43</v>
      </c>
      <c r="B40" s="55"/>
      <c r="C40" s="55"/>
      <c r="D40" s="55"/>
      <c r="E40" s="40">
        <v>5388.6</v>
      </c>
    </row>
    <row r="41" spans="1:5" ht="15.75" customHeight="1" x14ac:dyDescent="0.25">
      <c r="A41" s="58" t="s">
        <v>44</v>
      </c>
      <c r="B41" s="59"/>
      <c r="C41" s="59"/>
      <c r="D41" s="59"/>
      <c r="E41" s="32">
        <v>1268.4000000000001</v>
      </c>
    </row>
    <row r="42" spans="1:5" ht="15" customHeight="1" x14ac:dyDescent="0.25">
      <c r="A42" s="58" t="s">
        <v>45</v>
      </c>
      <c r="B42" s="59"/>
      <c r="C42" s="59"/>
      <c r="D42" s="59"/>
      <c r="E42" s="32">
        <v>2000</v>
      </c>
    </row>
    <row r="43" spans="1:5" ht="16.2" customHeight="1" x14ac:dyDescent="0.25">
      <c r="A43" s="58" t="s">
        <v>46</v>
      </c>
      <c r="B43" s="59"/>
      <c r="C43" s="59"/>
      <c r="D43" s="59"/>
      <c r="E43" s="32">
        <v>7397.2</v>
      </c>
    </row>
    <row r="44" spans="1:5" ht="16.8" customHeight="1" x14ac:dyDescent="0.25">
      <c r="A44" s="58" t="s">
        <v>47</v>
      </c>
      <c r="B44" s="59"/>
      <c r="C44" s="59"/>
      <c r="D44" s="59"/>
      <c r="E44" s="32">
        <v>733.9</v>
      </c>
    </row>
    <row r="45" spans="1:5" ht="15" customHeight="1" x14ac:dyDescent="0.25">
      <c r="A45" s="58" t="s">
        <v>51</v>
      </c>
      <c r="B45" s="59"/>
      <c r="C45" s="59"/>
      <c r="D45" s="59"/>
      <c r="E45" s="32">
        <f>4327.2+1132.2</f>
        <v>5459.4</v>
      </c>
    </row>
    <row r="46" spans="1:5" ht="14.4" customHeight="1" x14ac:dyDescent="0.25">
      <c r="A46" s="58" t="s">
        <v>52</v>
      </c>
      <c r="B46" s="59"/>
      <c r="C46" s="59"/>
      <c r="D46" s="59"/>
      <c r="E46" s="32">
        <v>559</v>
      </c>
    </row>
    <row r="47" spans="1:5" ht="16.2" customHeight="1" x14ac:dyDescent="0.25">
      <c r="A47" s="58" t="s">
        <v>53</v>
      </c>
      <c r="B47" s="59"/>
      <c r="C47" s="59"/>
      <c r="D47" s="59"/>
      <c r="E47" s="32">
        <v>13631</v>
      </c>
    </row>
    <row r="48" spans="1:5" ht="16.8" customHeight="1" thickBot="1" x14ac:dyDescent="0.3">
      <c r="A48" s="58" t="s">
        <v>54</v>
      </c>
      <c r="B48" s="59"/>
      <c r="C48" s="59"/>
      <c r="D48" s="59"/>
      <c r="E48" s="32">
        <v>1446.8</v>
      </c>
    </row>
    <row r="49" spans="1:5" ht="16.2" hidden="1" customHeight="1" x14ac:dyDescent="0.25">
      <c r="A49" s="58"/>
      <c r="B49" s="59"/>
      <c r="C49" s="59"/>
      <c r="D49" s="59"/>
      <c r="E49" s="32"/>
    </row>
    <row r="50" spans="1:5" ht="15.6" hidden="1" customHeight="1" x14ac:dyDescent="0.25">
      <c r="A50" s="58"/>
      <c r="B50" s="59"/>
      <c r="C50" s="59"/>
      <c r="D50" s="59"/>
      <c r="E50" s="32"/>
    </row>
    <row r="51" spans="1:5" ht="16.2" hidden="1" customHeight="1" x14ac:dyDescent="0.25">
      <c r="A51" s="58"/>
      <c r="B51" s="59"/>
      <c r="C51" s="59"/>
      <c r="D51" s="59"/>
      <c r="E51" s="32"/>
    </row>
    <row r="52" spans="1:5" ht="18.75" hidden="1" customHeight="1" x14ac:dyDescent="0.25">
      <c r="A52" s="58"/>
      <c r="B52" s="59"/>
      <c r="C52" s="59"/>
      <c r="D52" s="59"/>
      <c r="E52" s="32"/>
    </row>
    <row r="53" spans="1:5" ht="18.75" hidden="1" customHeight="1" x14ac:dyDescent="0.25">
      <c r="A53" s="58"/>
      <c r="B53" s="59"/>
      <c r="C53" s="59"/>
      <c r="D53" s="59"/>
      <c r="E53" s="32"/>
    </row>
    <row r="54" spans="1:5" ht="18" hidden="1" customHeight="1" x14ac:dyDescent="0.25">
      <c r="A54" s="58"/>
      <c r="B54" s="59"/>
      <c r="C54" s="59"/>
      <c r="D54" s="59"/>
      <c r="E54" s="32"/>
    </row>
    <row r="55" spans="1:5" ht="18.75" hidden="1" customHeight="1" x14ac:dyDescent="0.25">
      <c r="A55" s="58"/>
      <c r="B55" s="59"/>
      <c r="C55" s="59"/>
      <c r="D55" s="59"/>
      <c r="E55" s="32"/>
    </row>
    <row r="56" spans="1:5" ht="18.75" hidden="1" customHeight="1" x14ac:dyDescent="0.25">
      <c r="A56" s="58"/>
      <c r="B56" s="59"/>
      <c r="C56" s="59"/>
      <c r="D56" s="59"/>
      <c r="E56" s="32"/>
    </row>
    <row r="57" spans="1:5" ht="18.75" hidden="1" customHeight="1" x14ac:dyDescent="0.25">
      <c r="A57" s="58"/>
      <c r="B57" s="59"/>
      <c r="C57" s="59"/>
      <c r="D57" s="59"/>
      <c r="E57" s="32"/>
    </row>
    <row r="58" spans="1:5" hidden="1" x14ac:dyDescent="0.25">
      <c r="A58" s="58"/>
      <c r="B58" s="59"/>
      <c r="C58" s="59"/>
      <c r="D58" s="59"/>
      <c r="E58" s="32"/>
    </row>
    <row r="59" spans="1:5" ht="18.75" hidden="1" customHeight="1" x14ac:dyDescent="0.25">
      <c r="A59" s="58"/>
      <c r="B59" s="59"/>
      <c r="C59" s="59"/>
      <c r="D59" s="59"/>
      <c r="E59" s="32"/>
    </row>
    <row r="60" spans="1:5" ht="18.75" hidden="1" customHeight="1" x14ac:dyDescent="0.25">
      <c r="A60" s="58"/>
      <c r="B60" s="59"/>
      <c r="C60" s="59"/>
      <c r="D60" s="59"/>
      <c r="E60" s="32"/>
    </row>
    <row r="61" spans="1:5" ht="18.75" hidden="1" customHeight="1" x14ac:dyDescent="0.25">
      <c r="A61" s="58"/>
      <c r="B61" s="59"/>
      <c r="C61" s="59"/>
      <c r="D61" s="59"/>
      <c r="E61" s="32"/>
    </row>
    <row r="62" spans="1:5" ht="18.75" hidden="1" customHeight="1" x14ac:dyDescent="0.25">
      <c r="A62" s="58"/>
      <c r="B62" s="59"/>
      <c r="C62" s="59"/>
      <c r="D62" s="59"/>
      <c r="E62" s="32"/>
    </row>
    <row r="63" spans="1:5" ht="18.75" hidden="1" customHeight="1" x14ac:dyDescent="0.25">
      <c r="A63" s="58"/>
      <c r="B63" s="59"/>
      <c r="C63" s="59"/>
      <c r="D63" s="59"/>
      <c r="E63" s="32"/>
    </row>
    <row r="64" spans="1:5" ht="18.75" hidden="1" customHeight="1" x14ac:dyDescent="0.25">
      <c r="A64" s="58"/>
      <c r="B64" s="59"/>
      <c r="C64" s="59"/>
      <c r="D64" s="59"/>
      <c r="E64" s="32"/>
    </row>
    <row r="65" spans="1:5" ht="18.75" hidden="1" customHeight="1" thickBot="1" x14ac:dyDescent="0.3">
      <c r="A65" s="54"/>
      <c r="B65" s="55"/>
      <c r="C65" s="55"/>
      <c r="D65" s="55"/>
      <c r="E65" s="43"/>
    </row>
    <row r="66" spans="1:5" ht="16.8" customHeight="1" thickBot="1" x14ac:dyDescent="0.3">
      <c r="A66" s="56" t="s">
        <v>3</v>
      </c>
      <c r="B66" s="57"/>
      <c r="C66" s="57"/>
      <c r="D66" s="57"/>
      <c r="E66" s="41">
        <f>SUM(E33:E65)</f>
        <v>90909.099999999991</v>
      </c>
    </row>
    <row r="67" spans="1:5" ht="3.75" customHeight="1" x14ac:dyDescent="0.25"/>
    <row r="68" spans="1:5" s="1" customFormat="1" ht="16.2" customHeight="1" x14ac:dyDescent="0.25">
      <c r="B68" s="26" t="s">
        <v>6</v>
      </c>
      <c r="C68" s="26"/>
      <c r="D68" s="44"/>
      <c r="E68" s="45">
        <f>E25+E31+E66</f>
        <v>802741.58</v>
      </c>
    </row>
    <row r="69" spans="1:5" ht="15" customHeight="1" x14ac:dyDescent="0.25">
      <c r="B69" s="26" t="s">
        <v>32</v>
      </c>
      <c r="C69" s="26"/>
      <c r="D69" s="44"/>
      <c r="E69" s="47">
        <f>D7-E68</f>
        <v>118373.48999999999</v>
      </c>
    </row>
    <row r="70" spans="1:5" ht="15" customHeight="1" x14ac:dyDescent="0.25">
      <c r="B70" s="26" t="s">
        <v>50</v>
      </c>
      <c r="C70" s="26"/>
      <c r="D70" s="44"/>
      <c r="E70" s="48">
        <f>E4+E69</f>
        <v>-181178.85000000003</v>
      </c>
    </row>
    <row r="71" spans="1:5" ht="13.8" x14ac:dyDescent="0.25">
      <c r="B71" s="46"/>
      <c r="C71" s="46"/>
      <c r="D71" s="46"/>
      <c r="E71" s="46"/>
    </row>
  </sheetData>
  <mergeCells count="54">
    <mergeCell ref="B26:E26"/>
    <mergeCell ref="A31:D31"/>
    <mergeCell ref="A25:D25"/>
    <mergeCell ref="A30:D30"/>
    <mergeCell ref="A27:D27"/>
    <mergeCell ref="A33:D33"/>
    <mergeCell ref="A36:D36"/>
    <mergeCell ref="A28:D28"/>
    <mergeCell ref="A29:D29"/>
    <mergeCell ref="A34:D34"/>
    <mergeCell ref="A35:D35"/>
    <mergeCell ref="A38:D38"/>
    <mergeCell ref="A51:D51"/>
    <mergeCell ref="A52:D52"/>
    <mergeCell ref="A49:D49"/>
    <mergeCell ref="A39:D39"/>
    <mergeCell ref="A50:D50"/>
    <mergeCell ref="A56:D56"/>
    <mergeCell ref="A62:D62"/>
    <mergeCell ref="A55:D55"/>
    <mergeCell ref="A57:D57"/>
    <mergeCell ref="A59:D59"/>
    <mergeCell ref="B14:D14"/>
    <mergeCell ref="A8:E8"/>
    <mergeCell ref="A63:D63"/>
    <mergeCell ref="A58:D58"/>
    <mergeCell ref="A16:D16"/>
    <mergeCell ref="A20:D20"/>
    <mergeCell ref="A21:D21"/>
    <mergeCell ref="A24:D24"/>
    <mergeCell ref="A17:D17"/>
    <mergeCell ref="A18:D18"/>
    <mergeCell ref="A19:D19"/>
    <mergeCell ref="A22:D22"/>
    <mergeCell ref="A23:D23"/>
    <mergeCell ref="A37:D37"/>
    <mergeCell ref="A60:D60"/>
    <mergeCell ref="A61:D61"/>
    <mergeCell ref="A3:D3"/>
    <mergeCell ref="A65:D65"/>
    <mergeCell ref="A66:D66"/>
    <mergeCell ref="A40:D40"/>
    <mergeCell ref="A42:D42"/>
    <mergeCell ref="A41:D41"/>
    <mergeCell ref="A43:D43"/>
    <mergeCell ref="A64:D64"/>
    <mergeCell ref="A44:D44"/>
    <mergeCell ref="A45:D45"/>
    <mergeCell ref="A48:D48"/>
    <mergeCell ref="A53:D53"/>
    <mergeCell ref="A54:D54"/>
    <mergeCell ref="A46:D46"/>
    <mergeCell ref="A47:D47"/>
    <mergeCell ref="B4:D4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2024-03-06T05:10:31Z</cp:lastPrinted>
  <dcterms:created xsi:type="dcterms:W3CDTF">2012-01-24T09:54:37Z</dcterms:created>
  <dcterms:modified xsi:type="dcterms:W3CDTF">2024-03-06T05:10:42Z</dcterms:modified>
</cp:coreProperties>
</file>