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480" yWindow="36" windowWidth="17496" windowHeight="11016"/>
  </bookViews>
  <sheets>
    <sheet name="2023" sheetId="1" r:id="rId1"/>
  </sheets>
  <calcPr calcId="144525" refMode="R1C1"/>
</workbook>
</file>

<file path=xl/calcChain.xml><?xml version="1.0" encoding="utf-8"?>
<calcChain xmlns="http://schemas.openxmlformats.org/spreadsheetml/2006/main">
  <c r="E14" i="1" l="1"/>
  <c r="E47" i="1" l="1"/>
  <c r="E40" i="1" l="1"/>
  <c r="E10" i="1" l="1"/>
  <c r="E11" i="1"/>
  <c r="E12" i="1"/>
  <c r="E9" i="1"/>
  <c r="D13" i="1"/>
  <c r="C13" i="1"/>
  <c r="B13" i="1"/>
  <c r="E7" i="1"/>
  <c r="E35" i="1" l="1"/>
  <c r="E58" i="1" l="1"/>
  <c r="E30" i="1"/>
  <c r="E24" i="1"/>
  <c r="E13" i="1" l="1"/>
  <c r="E59" i="1"/>
  <c r="E60" i="1" l="1"/>
  <c r="E61" i="1" s="1"/>
</calcChain>
</file>

<file path=xl/sharedStrings.xml><?xml version="1.0" encoding="utf-8"?>
<sst xmlns="http://schemas.openxmlformats.org/spreadsheetml/2006/main" count="59" uniqueCount="59">
  <si>
    <t>Услуги по приему платежей (Система "Город")</t>
  </si>
  <si>
    <t>ИТОГО расходов на содержание жилья</t>
  </si>
  <si>
    <t>3. Расходы на содержание жилья</t>
  </si>
  <si>
    <t>ИТОГО расходов по подрядным работам</t>
  </si>
  <si>
    <t>Задолженность без учета начислений последнего месяца</t>
  </si>
  <si>
    <t>5. Расходы по подрядным работам</t>
  </si>
  <si>
    <t xml:space="preserve">6. Всего расходов                                               </t>
  </si>
  <si>
    <t>в том числе:</t>
  </si>
  <si>
    <t>Начислено всего</t>
  </si>
  <si>
    <t>Поступило всего</t>
  </si>
  <si>
    <t>ГВС на содержание ОИ</t>
  </si>
  <si>
    <t>ХВС на содержание ОИ</t>
  </si>
  <si>
    <t>Всего на содержание ОИ</t>
  </si>
  <si>
    <t>Эл.эн. на содержание ОИ</t>
  </si>
  <si>
    <t>4. Расходы на коммунальные ресурсы, используемые в целях содержания общего имущества</t>
  </si>
  <si>
    <t>ИТОГО расходов на коммунальные ресурсы</t>
  </si>
  <si>
    <t>Отведение стоков ОИ</t>
  </si>
  <si>
    <t>ОТЧЕТ по дому ПРИМОРСКАЯ, 3</t>
  </si>
  <si>
    <t>Аварийная служба</t>
  </si>
  <si>
    <t xml:space="preserve">Услуги паспортной службы </t>
  </si>
  <si>
    <t xml:space="preserve">Услуги по начислению </t>
  </si>
  <si>
    <t xml:space="preserve">Услуги по содержанию МКД </t>
  </si>
  <si>
    <t xml:space="preserve">Услуги управления МКД </t>
  </si>
  <si>
    <t xml:space="preserve">Расходы по ГВС на содержание ОИ  </t>
  </si>
  <si>
    <t xml:space="preserve">Расходы по ХВС на содержание ОИ  </t>
  </si>
  <si>
    <t xml:space="preserve">Расходы по эл.энергии на содержание ОИ  </t>
  </si>
  <si>
    <t xml:space="preserve">Расходы по отведение стоков на содержание ОИ  </t>
  </si>
  <si>
    <t>Год постройки-2017, кирпичный, оборудован стационарными эл/плитами, количество этажей-5, количество подъездов-9, количество квартир-179, общая площадь дома-5710,80, кол-во зарегистрированных-245</t>
  </si>
  <si>
    <t xml:space="preserve">Тех.обслуживание ОДПУ </t>
  </si>
  <si>
    <t>1. Средства на счете дома на 01.01.2023г.</t>
  </si>
  <si>
    <t>2. Начисления и поступления за 2023 год</t>
  </si>
  <si>
    <t>Входящее сальдо по оплате на 01.01.2023г.</t>
  </si>
  <si>
    <t xml:space="preserve">7. Накопительный счет за 2023 год                                </t>
  </si>
  <si>
    <t>Протяжка стропильной с-мы кровли  /январь 2023г</t>
  </si>
  <si>
    <t>Ремонт канализации подвал /февраль 2023г</t>
  </si>
  <si>
    <t>Возмещение расходов совета МКД</t>
  </si>
  <si>
    <t>Тариф на тех/содерж-15,60, СОИ-факт</t>
  </si>
  <si>
    <t>Диагностика систем вентиляции кв.30 /март 2023г</t>
  </si>
  <si>
    <t>Доставка и монтаж стеклопакета 6п  /март 2023г</t>
  </si>
  <si>
    <t>Ремонт подъездного освещения  /март 2023г</t>
  </si>
  <si>
    <t>Разборка, прочистка, промывка и сборка теплообменника  /март 2023г</t>
  </si>
  <si>
    <t>Поставка и монтаж спортивного оборудования  /июнь 2023г</t>
  </si>
  <si>
    <t>Благоустройство придомовой территории   /июль 2023г</t>
  </si>
  <si>
    <t>Устранение засора на сетях канализации     /(2019-2020гг)</t>
  </si>
  <si>
    <t>Изготовление и установка информ.знака  /август 2023г</t>
  </si>
  <si>
    <t>Перенос ограждения на детской площадке   /сентябрь 2023г</t>
  </si>
  <si>
    <t>Ремонт контейнерной площадки /сентябрь 2023г</t>
  </si>
  <si>
    <t>Ремонт подъездного освещения 9п   /сентябрь 2023г</t>
  </si>
  <si>
    <t>Ремонт крыши  /сентябрь 2023г</t>
  </si>
  <si>
    <t>за    2023 год</t>
  </si>
  <si>
    <t>Задолженность на 01.01.2024г.</t>
  </si>
  <si>
    <t xml:space="preserve">8. Средства на счете дома на 01.01.2024г.    </t>
  </si>
  <si>
    <t>Погрузка, вывоз веток и мусора  /октябрь 2023г</t>
  </si>
  <si>
    <t>Благоустройство придомовой территории   /октябрь 2023г</t>
  </si>
  <si>
    <t>Установка песочницы, завоз песка, бетонирование люка  /октябрь 2023г</t>
  </si>
  <si>
    <t>Ремонт освещения  /октябрь 2023г</t>
  </si>
  <si>
    <t>Ремонт двери 7п /декабрь 2023г</t>
  </si>
  <si>
    <t>Ремонт подъездного освещения 8п  /ноябрь 2023г</t>
  </si>
  <si>
    <t>Замена кран фильтра ХВС  /ноябрь 2023г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</si>
</sst>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4" x14ac:knownFonts="1">
    <font>
      <sz val="10"/>
      <name val="Arial Cyr"/>
      <charset val="204"/>
    </font>
    <font>
      <b/>
      <sz val="14"/>
      <name val="Arial Cyr"/>
      <charset val="204"/>
    </font>
    <font>
      <b/>
      <sz val="12"/>
      <name val="Arial Cyr"/>
      <charset val="204"/>
    </font>
    <font>
      <sz val="8"/>
      <name val="Arial Cyr"/>
      <charset val="204"/>
    </font>
    <font>
      <b/>
      <sz val="10"/>
      <name val="Arial Cyr"/>
      <charset val="204"/>
    </font>
    <font>
      <b/>
      <u/>
      <sz val="14"/>
      <name val="Arial Cyr"/>
      <charset val="204"/>
    </font>
    <font>
      <b/>
      <sz val="11"/>
      <name val="Arial Cyr"/>
      <charset val="204"/>
    </font>
    <font>
      <sz val="11"/>
      <name val="Arial Cyr"/>
      <charset val="204"/>
    </font>
    <font>
      <sz val="8"/>
      <name val="Arial Narrow"/>
      <family val="2"/>
      <charset val="204"/>
    </font>
    <font>
      <b/>
      <sz val="8"/>
      <name val="Arial Narrow"/>
      <family val="2"/>
      <charset val="204"/>
    </font>
    <font>
      <b/>
      <u/>
      <sz val="12"/>
      <name val="Arial Cyr"/>
      <charset val="204"/>
    </font>
    <font>
      <sz val="9"/>
      <name val="Arial Cyr"/>
      <charset val="204"/>
    </font>
    <font>
      <b/>
      <sz val="8"/>
      <name val="Arial Cyr"/>
      <charset val="204"/>
    </font>
    <font>
      <b/>
      <u/>
      <sz val="11"/>
      <name val="Arial Cyr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3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68">
    <xf numFmtId="0" fontId="0" fillId="0" borderId="0" xfId="0"/>
    <xf numFmtId="0" fontId="8" fillId="0" borderId="8" xfId="0" applyFont="1" applyBorder="1" applyAlignment="1">
      <alignment vertical="top"/>
    </xf>
    <xf numFmtId="0" fontId="8" fillId="0" borderId="12" xfId="0" applyFont="1" applyBorder="1" applyAlignment="1">
      <alignment vertical="top"/>
    </xf>
    <xf numFmtId="0" fontId="0" fillId="0" borderId="0" xfId="0" applyAlignment="1">
      <alignment vertical="top"/>
    </xf>
    <xf numFmtId="0" fontId="2" fillId="0" borderId="0" xfId="0" applyFont="1" applyAlignment="1">
      <alignment vertical="top"/>
    </xf>
    <xf numFmtId="0" fontId="1" fillId="0" borderId="0" xfId="0" applyFont="1" applyAlignment="1">
      <alignment horizontal="left"/>
    </xf>
    <xf numFmtId="0" fontId="5" fillId="0" borderId="0" xfId="0" applyFont="1" applyAlignment="1">
      <alignment horizontal="left"/>
    </xf>
    <xf numFmtId="0" fontId="2" fillId="0" borderId="0" xfId="0" applyFont="1" applyAlignment="1"/>
    <xf numFmtId="0" fontId="9" fillId="0" borderId="19" xfId="0" applyFont="1" applyBorder="1" applyAlignment="1">
      <alignment vertical="top"/>
    </xf>
    <xf numFmtId="0" fontId="2" fillId="0" borderId="0" xfId="0" applyFont="1" applyAlignment="1"/>
    <xf numFmtId="0" fontId="2" fillId="0" borderId="0" xfId="0" applyFont="1" applyAlignment="1">
      <alignment horizontal="left"/>
    </xf>
    <xf numFmtId="0" fontId="10" fillId="0" borderId="0" xfId="0" applyFont="1" applyAlignment="1">
      <alignment horizontal="left"/>
    </xf>
    <xf numFmtId="0" fontId="11" fillId="0" borderId="20" xfId="0" applyFont="1" applyBorder="1" applyAlignment="1">
      <alignment vertical="top" wrapText="1"/>
    </xf>
    <xf numFmtId="4" fontId="6" fillId="0" borderId="0" xfId="0" applyNumberFormat="1" applyFont="1"/>
    <xf numFmtId="0" fontId="6" fillId="0" borderId="0" xfId="0" applyFont="1" applyAlignment="1"/>
    <xf numFmtId="4" fontId="0" fillId="0" borderId="9" xfId="0" applyNumberFormat="1" applyFont="1" applyBorder="1" applyAlignment="1">
      <alignment vertical="top"/>
    </xf>
    <xf numFmtId="4" fontId="0" fillId="0" borderId="10" xfId="0" applyNumberFormat="1" applyFont="1" applyBorder="1" applyAlignment="1">
      <alignment vertical="top"/>
    </xf>
    <xf numFmtId="4" fontId="0" fillId="0" borderId="11" xfId="0" applyNumberFormat="1" applyFont="1" applyBorder="1" applyAlignment="1">
      <alignment vertical="top"/>
    </xf>
    <xf numFmtId="4" fontId="0" fillId="0" borderId="3" xfId="0" applyNumberFormat="1" applyFont="1" applyBorder="1" applyAlignment="1">
      <alignment vertical="top"/>
    </xf>
    <xf numFmtId="4" fontId="0" fillId="0" borderId="2" xfId="0" applyNumberFormat="1" applyFont="1" applyBorder="1" applyAlignment="1">
      <alignment vertical="top"/>
    </xf>
    <xf numFmtId="4" fontId="0" fillId="0" borderId="13" xfId="0" applyNumberFormat="1" applyFont="1" applyBorder="1" applyAlignment="1">
      <alignment vertical="top"/>
    </xf>
    <xf numFmtId="4" fontId="0" fillId="0" borderId="23" xfId="0" applyNumberFormat="1" applyFont="1" applyBorder="1" applyAlignment="1">
      <alignment vertical="top"/>
    </xf>
    <xf numFmtId="4" fontId="6" fillId="0" borderId="5" xfId="0" applyNumberFormat="1" applyFont="1" applyBorder="1" applyAlignment="1">
      <alignment vertical="top"/>
    </xf>
    <xf numFmtId="4" fontId="6" fillId="2" borderId="0" xfId="0" applyNumberFormat="1" applyFont="1" applyFill="1" applyAlignment="1">
      <alignment horizontal="right" vertical="top"/>
    </xf>
    <xf numFmtId="0" fontId="6" fillId="0" borderId="0" xfId="0" applyFont="1" applyAlignment="1">
      <alignment vertical="top"/>
    </xf>
    <xf numFmtId="4" fontId="0" fillId="0" borderId="17" xfId="0" applyNumberFormat="1" applyFont="1" applyBorder="1" applyAlignment="1">
      <alignment vertical="top"/>
    </xf>
    <xf numFmtId="4" fontId="6" fillId="0" borderId="18" xfId="0" applyNumberFormat="1" applyFont="1" applyBorder="1" applyAlignment="1">
      <alignment vertical="top"/>
    </xf>
    <xf numFmtId="4" fontId="4" fillId="0" borderId="5" xfId="0" applyNumberFormat="1" applyFont="1" applyBorder="1" applyAlignment="1">
      <alignment vertical="top"/>
    </xf>
    <xf numFmtId="0" fontId="7" fillId="0" borderId="0" xfId="0" applyFont="1" applyAlignment="1">
      <alignment vertical="top"/>
    </xf>
    <xf numFmtId="4" fontId="6" fillId="0" borderId="0" xfId="0" applyNumberFormat="1" applyFont="1" applyFill="1" applyBorder="1" applyAlignment="1">
      <alignment vertical="top"/>
    </xf>
    <xf numFmtId="0" fontId="7" fillId="0" borderId="0" xfId="0" applyFont="1" applyAlignment="1"/>
    <xf numFmtId="4" fontId="6" fillId="0" borderId="0" xfId="0" applyNumberFormat="1" applyFont="1" applyBorder="1" applyAlignment="1">
      <alignment horizontal="right" vertical="top"/>
    </xf>
    <xf numFmtId="0" fontId="12" fillId="0" borderId="19" xfId="0" applyFont="1" applyBorder="1" applyAlignment="1">
      <alignment vertical="top" wrapText="1"/>
    </xf>
    <xf numFmtId="0" fontId="12" fillId="0" borderId="4" xfId="0" applyFont="1" applyBorder="1" applyAlignment="1">
      <alignment vertical="top" wrapText="1"/>
    </xf>
    <xf numFmtId="0" fontId="12" fillId="0" borderId="5" xfId="0" applyFont="1" applyBorder="1" applyAlignment="1">
      <alignment vertical="top" wrapText="1"/>
    </xf>
    <xf numFmtId="4" fontId="4" fillId="0" borderId="19" xfId="0" applyNumberFormat="1" applyFont="1" applyBorder="1" applyAlignment="1">
      <alignment vertical="top"/>
    </xf>
    <xf numFmtId="4" fontId="4" fillId="0" borderId="4" xfId="0" applyNumberFormat="1" applyFont="1" applyBorder="1" applyAlignment="1">
      <alignment vertical="top"/>
    </xf>
    <xf numFmtId="0" fontId="6" fillId="0" borderId="0" xfId="0" applyFont="1" applyAlignment="1">
      <alignment horizontal="left"/>
    </xf>
    <xf numFmtId="0" fontId="13" fillId="0" borderId="0" xfId="0" applyFont="1" applyAlignment="1">
      <alignment horizontal="left"/>
    </xf>
    <xf numFmtId="4" fontId="0" fillId="0" borderId="27" xfId="0" applyNumberFormat="1" applyFont="1" applyBorder="1" applyAlignment="1">
      <alignment vertical="top"/>
    </xf>
    <xf numFmtId="0" fontId="8" fillId="0" borderId="14" xfId="0" applyFont="1" applyBorder="1" applyAlignment="1">
      <alignment vertical="top"/>
    </xf>
    <xf numFmtId="4" fontId="0" fillId="0" borderId="15" xfId="0" applyNumberFormat="1" applyFont="1" applyBorder="1" applyAlignment="1">
      <alignment vertical="top"/>
    </xf>
    <xf numFmtId="4" fontId="0" fillId="0" borderId="28" xfId="0" applyNumberFormat="1" applyFont="1" applyBorder="1" applyAlignment="1">
      <alignment vertical="top"/>
    </xf>
    <xf numFmtId="4" fontId="0" fillId="0" borderId="29" xfId="0" applyNumberFormat="1" applyFont="1" applyBorder="1" applyAlignment="1">
      <alignment vertical="top"/>
    </xf>
    <xf numFmtId="4" fontId="4" fillId="0" borderId="24" xfId="0" applyNumberFormat="1" applyFont="1" applyBorder="1" applyAlignment="1">
      <alignment vertical="top"/>
    </xf>
    <xf numFmtId="0" fontId="0" fillId="0" borderId="12" xfId="0" applyBorder="1" applyAlignment="1">
      <alignment vertical="top" wrapText="1"/>
    </xf>
    <xf numFmtId="0" fontId="0" fillId="0" borderId="1" xfId="0" applyBorder="1" applyAlignment="1">
      <alignment vertical="top"/>
    </xf>
    <xf numFmtId="0" fontId="0" fillId="0" borderId="12" xfId="0" applyBorder="1" applyAlignment="1">
      <alignment vertical="top"/>
    </xf>
    <xf numFmtId="0" fontId="6" fillId="0" borderId="0" xfId="0" applyFont="1" applyAlignment="1">
      <alignment vertical="top"/>
    </xf>
    <xf numFmtId="0" fontId="4" fillId="0" borderId="10" xfId="0" applyFont="1" applyBorder="1" applyAlignment="1">
      <alignment horizontal="left" vertical="top"/>
    </xf>
    <xf numFmtId="0" fontId="0" fillId="0" borderId="14" xfId="0" applyBorder="1" applyAlignment="1">
      <alignment vertical="top"/>
    </xf>
    <xf numFmtId="0" fontId="0" fillId="0" borderId="15" xfId="0" applyBorder="1" applyAlignment="1">
      <alignment vertical="top"/>
    </xf>
    <xf numFmtId="0" fontId="11" fillId="0" borderId="0" xfId="0" applyFont="1" applyAlignment="1">
      <alignment vertical="top" wrapText="1"/>
    </xf>
    <xf numFmtId="0" fontId="11" fillId="0" borderId="21" xfId="0" applyFont="1" applyBorder="1" applyAlignment="1">
      <alignment vertical="top" wrapText="1"/>
    </xf>
    <xf numFmtId="0" fontId="4" fillId="0" borderId="19" xfId="0" applyFont="1" applyBorder="1" applyAlignment="1">
      <alignment vertical="top"/>
    </xf>
    <xf numFmtId="0" fontId="0" fillId="0" borderId="4" xfId="0" applyBorder="1" applyAlignment="1">
      <alignment vertical="top"/>
    </xf>
    <xf numFmtId="4" fontId="3" fillId="0" borderId="25" xfId="0" applyNumberFormat="1" applyFont="1" applyBorder="1" applyAlignment="1">
      <alignment vertical="top"/>
    </xf>
    <xf numFmtId="0" fontId="3" fillId="0" borderId="25" xfId="0" applyFont="1" applyBorder="1" applyAlignment="1">
      <alignment vertical="top"/>
    </xf>
    <xf numFmtId="0" fontId="3" fillId="0" borderId="26" xfId="0" applyFont="1" applyBorder="1" applyAlignment="1">
      <alignment vertical="top"/>
    </xf>
    <xf numFmtId="0" fontId="4" fillId="0" borderId="6" xfId="0" applyFont="1" applyBorder="1" applyAlignment="1">
      <alignment vertical="top"/>
    </xf>
    <xf numFmtId="0" fontId="0" fillId="0" borderId="7" xfId="0" applyBorder="1" applyAlignment="1">
      <alignment vertical="top"/>
    </xf>
    <xf numFmtId="0" fontId="0" fillId="0" borderId="8" xfId="0" applyBorder="1" applyAlignment="1">
      <alignment vertical="top" wrapText="1"/>
    </xf>
    <xf numFmtId="0" fontId="0" fillId="0" borderId="16" xfId="0" applyBorder="1" applyAlignment="1">
      <alignment vertical="top"/>
    </xf>
    <xf numFmtId="0" fontId="0" fillId="0" borderId="8" xfId="0" applyBorder="1" applyAlignment="1">
      <alignment vertical="top"/>
    </xf>
    <xf numFmtId="0" fontId="6" fillId="0" borderId="0" xfId="0" applyFont="1" applyAlignment="1">
      <alignment vertical="top" wrapText="1"/>
    </xf>
    <xf numFmtId="0" fontId="7" fillId="0" borderId="0" xfId="0" applyFont="1" applyAlignment="1">
      <alignment vertical="top" wrapText="1"/>
    </xf>
    <xf numFmtId="0" fontId="0" fillId="0" borderId="22" xfId="0" applyBorder="1" applyAlignment="1">
      <alignment vertical="top"/>
    </xf>
    <xf numFmtId="0" fontId="0" fillId="0" borderId="3" xfId="0" applyBorder="1" applyAlignment="1">
      <alignment vertical="top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62"/>
  <sheetViews>
    <sheetView tabSelected="1" zoomScaleNormal="100" workbookViewId="0">
      <selection activeCell="F6" sqref="F6"/>
    </sheetView>
  </sheetViews>
  <sheetFormatPr defaultRowHeight="13.2" x14ac:dyDescent="0.25"/>
  <cols>
    <col min="1" max="1" width="15.21875" customWidth="1"/>
    <col min="2" max="2" width="21.5546875" customWidth="1"/>
    <col min="3" max="3" width="22.44140625" customWidth="1"/>
    <col min="4" max="4" width="24.6640625" customWidth="1"/>
    <col min="5" max="5" width="24.77734375" customWidth="1"/>
  </cols>
  <sheetData>
    <row r="1" spans="1:11" ht="17.399999999999999" x14ac:dyDescent="0.3">
      <c r="B1" s="37" t="s">
        <v>17</v>
      </c>
      <c r="C1" s="10"/>
      <c r="D1" s="5"/>
      <c r="E1" s="5"/>
      <c r="F1" s="5"/>
      <c r="G1" s="5"/>
      <c r="H1" s="5"/>
      <c r="I1" s="5"/>
      <c r="J1" s="5"/>
      <c r="K1" s="5"/>
    </row>
    <row r="2" spans="1:11" ht="18" thickBot="1" x14ac:dyDescent="0.35">
      <c r="B2" s="38" t="s">
        <v>49</v>
      </c>
      <c r="C2" s="11"/>
      <c r="D2" s="6"/>
      <c r="E2" s="6"/>
      <c r="F2" s="6"/>
      <c r="G2" s="6"/>
      <c r="H2" s="6"/>
      <c r="I2" s="6"/>
      <c r="J2" s="6"/>
      <c r="K2" s="6"/>
    </row>
    <row r="3" spans="1:11" ht="30.6" customHeight="1" thickBot="1" x14ac:dyDescent="0.3">
      <c r="A3" s="52" t="s">
        <v>27</v>
      </c>
      <c r="B3" s="52"/>
      <c r="C3" s="52"/>
      <c r="D3" s="53"/>
      <c r="E3" s="12" t="s">
        <v>36</v>
      </c>
    </row>
    <row r="4" spans="1:11" ht="13.8" x14ac:dyDescent="0.25">
      <c r="B4" s="48" t="s">
        <v>29</v>
      </c>
      <c r="C4" s="48"/>
      <c r="D4" s="48"/>
      <c r="E4" s="13">
        <v>504801.26</v>
      </c>
    </row>
    <row r="5" spans="1:11" ht="16.2" thickBot="1" x14ac:dyDescent="0.35">
      <c r="B5" s="24" t="s">
        <v>30</v>
      </c>
      <c r="C5" s="14"/>
      <c r="D5" s="14"/>
      <c r="E5" s="14"/>
      <c r="F5" s="7"/>
      <c r="G5" s="7"/>
      <c r="H5" s="7"/>
      <c r="I5" s="7"/>
      <c r="J5" s="7"/>
      <c r="K5" s="7"/>
    </row>
    <row r="6" spans="1:11" ht="21" thickBot="1" x14ac:dyDescent="0.35">
      <c r="B6" s="32" t="s">
        <v>31</v>
      </c>
      <c r="C6" s="33" t="s">
        <v>8</v>
      </c>
      <c r="D6" s="33" t="s">
        <v>9</v>
      </c>
      <c r="E6" s="34" t="s">
        <v>50</v>
      </c>
      <c r="F6" s="9"/>
      <c r="G6" s="9"/>
      <c r="H6" s="9"/>
      <c r="I6" s="9"/>
      <c r="J6" s="9"/>
      <c r="K6" s="9"/>
    </row>
    <row r="7" spans="1:11" ht="14.4" customHeight="1" thickBot="1" x14ac:dyDescent="0.35">
      <c r="B7" s="35">
        <v>-463071.36</v>
      </c>
      <c r="C7" s="36">
        <v>1494347.64</v>
      </c>
      <c r="D7" s="36">
        <v>1444566.93</v>
      </c>
      <c r="E7" s="27">
        <f>D7-C7+B7</f>
        <v>-512852.06999999995</v>
      </c>
      <c r="F7" s="9"/>
      <c r="G7" s="9"/>
      <c r="H7" s="9"/>
      <c r="I7" s="9"/>
      <c r="J7" s="9"/>
      <c r="K7" s="9"/>
    </row>
    <row r="8" spans="1:11" ht="10.199999999999999" customHeight="1" thickBot="1" x14ac:dyDescent="0.3">
      <c r="A8" s="56" t="s">
        <v>7</v>
      </c>
      <c r="B8" s="57"/>
      <c r="C8" s="57"/>
      <c r="D8" s="57"/>
      <c r="E8" s="58"/>
    </row>
    <row r="9" spans="1:11" ht="15.6" customHeight="1" x14ac:dyDescent="0.25">
      <c r="A9" s="1" t="s">
        <v>10</v>
      </c>
      <c r="B9" s="15">
        <v>-26417.65</v>
      </c>
      <c r="C9" s="15">
        <v>120407.44</v>
      </c>
      <c r="D9" s="16">
        <v>116851.95</v>
      </c>
      <c r="E9" s="39">
        <f>D9-C9+B9</f>
        <v>-29973.140000000007</v>
      </c>
    </row>
    <row r="10" spans="1:11" ht="13.8" customHeight="1" x14ac:dyDescent="0.25">
      <c r="A10" s="2" t="s">
        <v>11</v>
      </c>
      <c r="B10" s="18">
        <v>24122.14</v>
      </c>
      <c r="C10" s="18">
        <v>28785.24</v>
      </c>
      <c r="D10" s="19">
        <v>186.45</v>
      </c>
      <c r="E10" s="20">
        <f t="shared" ref="E10:E12" si="0">D10-C10+B10</f>
        <v>-4476.6500000000015</v>
      </c>
    </row>
    <row r="11" spans="1:11" ht="14.4" customHeight="1" x14ac:dyDescent="0.25">
      <c r="A11" s="2" t="s">
        <v>13</v>
      </c>
      <c r="B11" s="18">
        <v>-29867.99</v>
      </c>
      <c r="C11" s="18">
        <v>94698.84</v>
      </c>
      <c r="D11" s="19">
        <v>92495.26</v>
      </c>
      <c r="E11" s="20">
        <f t="shared" si="0"/>
        <v>-32071.570000000003</v>
      </c>
    </row>
    <row r="12" spans="1:11" ht="15" customHeight="1" thickBot="1" x14ac:dyDescent="0.3">
      <c r="A12" s="40" t="s">
        <v>16</v>
      </c>
      <c r="B12" s="41">
        <v>-7378.97</v>
      </c>
      <c r="C12" s="41">
        <v>33376.639999999999</v>
      </c>
      <c r="D12" s="42">
        <v>15352.54</v>
      </c>
      <c r="E12" s="43">
        <f t="shared" si="0"/>
        <v>-25403.07</v>
      </c>
    </row>
    <row r="13" spans="1:11" ht="15" customHeight="1" thickBot="1" x14ac:dyDescent="0.3">
      <c r="A13" s="8" t="s">
        <v>12</v>
      </c>
      <c r="B13" s="36">
        <f>SUM(B9:B12)</f>
        <v>-39542.47</v>
      </c>
      <c r="C13" s="36">
        <f>SUM(C9:C12)</f>
        <v>277268.15999999997</v>
      </c>
      <c r="D13" s="44">
        <f>SUM(D9:D12)</f>
        <v>224886.19999999998</v>
      </c>
      <c r="E13" s="27">
        <f>SUM(E9:E12)</f>
        <v>-91924.430000000022</v>
      </c>
    </row>
    <row r="14" spans="1:11" ht="15" customHeight="1" x14ac:dyDescent="0.25">
      <c r="B14" s="49" t="s">
        <v>4</v>
      </c>
      <c r="C14" s="49"/>
      <c r="D14" s="49"/>
      <c r="E14" s="23">
        <f>D7-C7+B7+151821.34</f>
        <v>-361030.73</v>
      </c>
    </row>
    <row r="15" spans="1:11" ht="16.2" thickBot="1" x14ac:dyDescent="0.3">
      <c r="B15" s="24" t="s">
        <v>2</v>
      </c>
      <c r="C15" s="4"/>
    </row>
    <row r="16" spans="1:11" ht="15" customHeight="1" x14ac:dyDescent="0.25">
      <c r="A16" s="63" t="s">
        <v>18</v>
      </c>
      <c r="B16" s="62"/>
      <c r="C16" s="62"/>
      <c r="D16" s="62"/>
      <c r="E16" s="17">
        <v>41117.760000000002</v>
      </c>
    </row>
    <row r="17" spans="1:5" ht="14.4" customHeight="1" x14ac:dyDescent="0.25">
      <c r="A17" s="47" t="s">
        <v>19</v>
      </c>
      <c r="B17" s="46"/>
      <c r="C17" s="46"/>
      <c r="D17" s="46"/>
      <c r="E17" s="20">
        <v>11650.03</v>
      </c>
    </row>
    <row r="18" spans="1:5" ht="14.4" customHeight="1" x14ac:dyDescent="0.25">
      <c r="A18" s="47" t="s">
        <v>20</v>
      </c>
      <c r="B18" s="46"/>
      <c r="C18" s="46"/>
      <c r="D18" s="46"/>
      <c r="E18" s="20">
        <v>34094</v>
      </c>
    </row>
    <row r="19" spans="1:5" ht="14.4" customHeight="1" x14ac:dyDescent="0.25">
      <c r="A19" s="47" t="s">
        <v>0</v>
      </c>
      <c r="B19" s="46"/>
      <c r="C19" s="46"/>
      <c r="D19" s="46"/>
      <c r="E19" s="20">
        <v>42977.01</v>
      </c>
    </row>
    <row r="20" spans="1:5" ht="14.4" customHeight="1" x14ac:dyDescent="0.25">
      <c r="A20" s="47" t="s">
        <v>21</v>
      </c>
      <c r="B20" s="46"/>
      <c r="C20" s="46"/>
      <c r="D20" s="46"/>
      <c r="E20" s="20">
        <v>664737.12</v>
      </c>
    </row>
    <row r="21" spans="1:5" ht="14.4" customHeight="1" x14ac:dyDescent="0.25">
      <c r="A21" s="47" t="s">
        <v>28</v>
      </c>
      <c r="B21" s="46"/>
      <c r="C21" s="46"/>
      <c r="D21" s="46"/>
      <c r="E21" s="20">
        <v>15800</v>
      </c>
    </row>
    <row r="22" spans="1:5" ht="14.4" customHeight="1" x14ac:dyDescent="0.25">
      <c r="A22" s="47" t="s">
        <v>22</v>
      </c>
      <c r="B22" s="46"/>
      <c r="C22" s="46"/>
      <c r="D22" s="46"/>
      <c r="E22" s="20">
        <v>160359.26</v>
      </c>
    </row>
    <row r="23" spans="1:5" ht="15" customHeight="1" thickBot="1" x14ac:dyDescent="0.3">
      <c r="A23" s="66" t="s">
        <v>35</v>
      </c>
      <c r="B23" s="67"/>
      <c r="C23" s="67"/>
      <c r="D23" s="67"/>
      <c r="E23" s="21">
        <v>133385</v>
      </c>
    </row>
    <row r="24" spans="1:5" ht="17.25" customHeight="1" thickBot="1" x14ac:dyDescent="0.3">
      <c r="A24" s="54" t="s">
        <v>1</v>
      </c>
      <c r="B24" s="55"/>
      <c r="C24" s="55"/>
      <c r="D24" s="55"/>
      <c r="E24" s="22">
        <f>SUM(E16:E23)</f>
        <v>1104120.1800000002</v>
      </c>
    </row>
    <row r="25" spans="1:5" s="3" customFormat="1" ht="32.4" customHeight="1" thickBot="1" x14ac:dyDescent="0.3">
      <c r="B25" s="64" t="s">
        <v>14</v>
      </c>
      <c r="C25" s="64"/>
      <c r="D25" s="65"/>
      <c r="E25" s="65"/>
    </row>
    <row r="26" spans="1:5" ht="15.75" customHeight="1" x14ac:dyDescent="0.25">
      <c r="A26" s="63" t="s">
        <v>23</v>
      </c>
      <c r="B26" s="62"/>
      <c r="C26" s="62"/>
      <c r="D26" s="62"/>
      <c r="E26" s="17">
        <v>120407.74</v>
      </c>
    </row>
    <row r="27" spans="1:5" ht="15.75" customHeight="1" x14ac:dyDescent="0.25">
      <c r="A27" s="47" t="s">
        <v>24</v>
      </c>
      <c r="B27" s="46"/>
      <c r="C27" s="46"/>
      <c r="D27" s="46"/>
      <c r="E27" s="20">
        <v>28783.39</v>
      </c>
    </row>
    <row r="28" spans="1:5" ht="15.75" customHeight="1" x14ac:dyDescent="0.25">
      <c r="A28" s="47" t="s">
        <v>25</v>
      </c>
      <c r="B28" s="46"/>
      <c r="C28" s="46"/>
      <c r="D28" s="46"/>
      <c r="E28" s="20">
        <v>99238.94</v>
      </c>
    </row>
    <row r="29" spans="1:5" ht="15.75" customHeight="1" thickBot="1" x14ac:dyDescent="0.3">
      <c r="A29" s="50" t="s">
        <v>26</v>
      </c>
      <c r="B29" s="51"/>
      <c r="C29" s="51"/>
      <c r="D29" s="51"/>
      <c r="E29" s="25">
        <v>33381.81</v>
      </c>
    </row>
    <row r="30" spans="1:5" ht="15.75" customHeight="1" thickBot="1" x14ac:dyDescent="0.3">
      <c r="A30" s="59" t="s">
        <v>15</v>
      </c>
      <c r="B30" s="60"/>
      <c r="C30" s="60"/>
      <c r="D30" s="60"/>
      <c r="E30" s="26">
        <f>SUM(E26:E29)</f>
        <v>281811.88</v>
      </c>
    </row>
    <row r="31" spans="1:5" ht="16.2" customHeight="1" thickBot="1" x14ac:dyDescent="0.3">
      <c r="B31" s="24" t="s">
        <v>5</v>
      </c>
      <c r="C31" s="4"/>
    </row>
    <row r="32" spans="1:5" ht="13.8" customHeight="1" x14ac:dyDescent="0.25">
      <c r="A32" s="61" t="s">
        <v>33</v>
      </c>
      <c r="B32" s="62"/>
      <c r="C32" s="62"/>
      <c r="D32" s="62"/>
      <c r="E32" s="17">
        <v>12926.3</v>
      </c>
    </row>
    <row r="33" spans="1:5" ht="13.8" customHeight="1" x14ac:dyDescent="0.25">
      <c r="A33" s="45" t="s">
        <v>34</v>
      </c>
      <c r="B33" s="46"/>
      <c r="C33" s="46"/>
      <c r="D33" s="46"/>
      <c r="E33" s="20">
        <v>699.9</v>
      </c>
    </row>
    <row r="34" spans="1:5" ht="13.8" customHeight="1" x14ac:dyDescent="0.25">
      <c r="A34" s="45" t="s">
        <v>37</v>
      </c>
      <c r="B34" s="46"/>
      <c r="C34" s="46"/>
      <c r="D34" s="46"/>
      <c r="E34" s="20">
        <v>500</v>
      </c>
    </row>
    <row r="35" spans="1:5" ht="13.8" customHeight="1" x14ac:dyDescent="0.25">
      <c r="A35" s="45" t="s">
        <v>38</v>
      </c>
      <c r="B35" s="46"/>
      <c r="C35" s="46"/>
      <c r="D35" s="46"/>
      <c r="E35" s="20">
        <f>1641+2500</f>
        <v>4141</v>
      </c>
    </row>
    <row r="36" spans="1:5" ht="13.8" customHeight="1" x14ac:dyDescent="0.25">
      <c r="A36" s="45" t="s">
        <v>39</v>
      </c>
      <c r="B36" s="46"/>
      <c r="C36" s="46"/>
      <c r="D36" s="46"/>
      <c r="E36" s="20">
        <v>848.6</v>
      </c>
    </row>
    <row r="37" spans="1:5" ht="13.8" customHeight="1" x14ac:dyDescent="0.25">
      <c r="A37" s="45" t="s">
        <v>40</v>
      </c>
      <c r="B37" s="46"/>
      <c r="C37" s="46"/>
      <c r="D37" s="46"/>
      <c r="E37" s="20">
        <v>15560.2</v>
      </c>
    </row>
    <row r="38" spans="1:5" ht="13.8" customHeight="1" x14ac:dyDescent="0.25">
      <c r="A38" s="45" t="s">
        <v>41</v>
      </c>
      <c r="B38" s="46"/>
      <c r="C38" s="46"/>
      <c r="D38" s="46"/>
      <c r="E38" s="20">
        <v>55026</v>
      </c>
    </row>
    <row r="39" spans="1:5" ht="13.8" customHeight="1" x14ac:dyDescent="0.25">
      <c r="A39" s="45" t="s">
        <v>42</v>
      </c>
      <c r="B39" s="46"/>
      <c r="C39" s="46"/>
      <c r="D39" s="46"/>
      <c r="E39" s="20">
        <v>4895.3999999999996</v>
      </c>
    </row>
    <row r="40" spans="1:5" ht="13.8" customHeight="1" x14ac:dyDescent="0.25">
      <c r="A40" s="45" t="s">
        <v>43</v>
      </c>
      <c r="B40" s="46"/>
      <c r="C40" s="46"/>
      <c r="D40" s="46"/>
      <c r="E40" s="20">
        <f>5099.33+1699.78</f>
        <v>6799.11</v>
      </c>
    </row>
    <row r="41" spans="1:5" ht="13.8" customHeight="1" x14ac:dyDescent="0.25">
      <c r="A41" s="45" t="s">
        <v>44</v>
      </c>
      <c r="B41" s="46"/>
      <c r="C41" s="46"/>
      <c r="D41" s="46"/>
      <c r="E41" s="20">
        <v>5811.1</v>
      </c>
    </row>
    <row r="42" spans="1:5" ht="13.8" customHeight="1" x14ac:dyDescent="0.25">
      <c r="A42" s="45" t="s">
        <v>45</v>
      </c>
      <c r="B42" s="46"/>
      <c r="C42" s="46"/>
      <c r="D42" s="46"/>
      <c r="E42" s="20">
        <v>4557.6000000000004</v>
      </c>
    </row>
    <row r="43" spans="1:5" ht="13.8" customHeight="1" x14ac:dyDescent="0.25">
      <c r="A43" s="45" t="s">
        <v>46</v>
      </c>
      <c r="B43" s="46"/>
      <c r="C43" s="46"/>
      <c r="D43" s="46"/>
      <c r="E43" s="20">
        <v>2401.8000000000002</v>
      </c>
    </row>
    <row r="44" spans="1:5" ht="13.8" customHeight="1" x14ac:dyDescent="0.25">
      <c r="A44" s="45" t="s">
        <v>47</v>
      </c>
      <c r="B44" s="46"/>
      <c r="C44" s="46"/>
      <c r="D44" s="46"/>
      <c r="E44" s="20">
        <v>2832.7</v>
      </c>
    </row>
    <row r="45" spans="1:5" ht="13.8" customHeight="1" x14ac:dyDescent="0.25">
      <c r="A45" s="45" t="s">
        <v>48</v>
      </c>
      <c r="B45" s="46"/>
      <c r="C45" s="46"/>
      <c r="D45" s="46"/>
      <c r="E45" s="20">
        <v>334361</v>
      </c>
    </row>
    <row r="46" spans="1:5" ht="13.8" customHeight="1" x14ac:dyDescent="0.25">
      <c r="A46" s="45" t="s">
        <v>52</v>
      </c>
      <c r="B46" s="46"/>
      <c r="C46" s="46"/>
      <c r="D46" s="46"/>
      <c r="E46" s="20">
        <v>1394.3</v>
      </c>
    </row>
    <row r="47" spans="1:5" ht="13.8" customHeight="1" x14ac:dyDescent="0.25">
      <c r="A47" s="45" t="s">
        <v>53</v>
      </c>
      <c r="B47" s="46"/>
      <c r="C47" s="46"/>
      <c r="D47" s="46"/>
      <c r="E47" s="20">
        <f>17578.6+877.5</f>
        <v>18456.099999999999</v>
      </c>
    </row>
    <row r="48" spans="1:5" ht="13.8" customHeight="1" x14ac:dyDescent="0.25">
      <c r="A48" s="45" t="s">
        <v>54</v>
      </c>
      <c r="B48" s="46"/>
      <c r="C48" s="46"/>
      <c r="D48" s="46"/>
      <c r="E48" s="20">
        <v>18001</v>
      </c>
    </row>
    <row r="49" spans="1:5" ht="13.8" customHeight="1" x14ac:dyDescent="0.25">
      <c r="A49" s="45" t="s">
        <v>55</v>
      </c>
      <c r="B49" s="46"/>
      <c r="C49" s="46"/>
      <c r="D49" s="46"/>
      <c r="E49" s="20">
        <v>1511.2</v>
      </c>
    </row>
    <row r="50" spans="1:5" ht="13.8" customHeight="1" x14ac:dyDescent="0.25">
      <c r="A50" s="45" t="s">
        <v>57</v>
      </c>
      <c r="B50" s="46"/>
      <c r="C50" s="46"/>
      <c r="D50" s="46"/>
      <c r="E50" s="20">
        <v>1912.7</v>
      </c>
    </row>
    <row r="51" spans="1:5" ht="13.8" customHeight="1" x14ac:dyDescent="0.25">
      <c r="A51" s="45" t="s">
        <v>58</v>
      </c>
      <c r="B51" s="46"/>
      <c r="C51" s="46"/>
      <c r="D51" s="46"/>
      <c r="E51" s="20">
        <v>1301.0999999999999</v>
      </c>
    </row>
    <row r="52" spans="1:5" ht="13.8" customHeight="1" thickBot="1" x14ac:dyDescent="0.3">
      <c r="A52" s="45" t="s">
        <v>56</v>
      </c>
      <c r="B52" s="46"/>
      <c r="C52" s="46"/>
      <c r="D52" s="46"/>
      <c r="E52" s="20">
        <v>1000</v>
      </c>
    </row>
    <row r="53" spans="1:5" ht="13.8" hidden="1" customHeight="1" x14ac:dyDescent="0.25">
      <c r="A53" s="45"/>
      <c r="B53" s="46"/>
      <c r="C53" s="46"/>
      <c r="D53" s="46"/>
      <c r="E53" s="20"/>
    </row>
    <row r="54" spans="1:5" ht="13.8" hidden="1" customHeight="1" x14ac:dyDescent="0.25">
      <c r="A54" s="45"/>
      <c r="B54" s="46"/>
      <c r="C54" s="46"/>
      <c r="D54" s="46"/>
      <c r="E54" s="20"/>
    </row>
    <row r="55" spans="1:5" ht="13.8" hidden="1" customHeight="1" x14ac:dyDescent="0.25">
      <c r="A55" s="45"/>
      <c r="B55" s="46"/>
      <c r="C55" s="46"/>
      <c r="D55" s="46"/>
      <c r="E55" s="20"/>
    </row>
    <row r="56" spans="1:5" ht="13.8" hidden="1" customHeight="1" x14ac:dyDescent="0.25">
      <c r="A56" s="45"/>
      <c r="B56" s="46"/>
      <c r="C56" s="46"/>
      <c r="D56" s="46"/>
      <c r="E56" s="20"/>
    </row>
    <row r="57" spans="1:5" ht="13.8" hidden="1" customHeight="1" thickBot="1" x14ac:dyDescent="0.3">
      <c r="A57" s="45"/>
      <c r="B57" s="46"/>
      <c r="C57" s="46"/>
      <c r="D57" s="46"/>
      <c r="E57" s="20"/>
    </row>
    <row r="58" spans="1:5" ht="15.6" customHeight="1" thickBot="1" x14ac:dyDescent="0.3">
      <c r="A58" s="54" t="s">
        <v>3</v>
      </c>
      <c r="B58" s="55"/>
      <c r="C58" s="55"/>
      <c r="D58" s="55"/>
      <c r="E58" s="22">
        <f>SUM(E32:E57)</f>
        <v>494937.11</v>
      </c>
    </row>
    <row r="59" spans="1:5" s="3" customFormat="1" ht="13.8" x14ac:dyDescent="0.25">
      <c r="B59" s="24" t="s">
        <v>6</v>
      </c>
      <c r="C59" s="24"/>
      <c r="D59" s="28"/>
      <c r="E59" s="29">
        <f>E58+E30+E24</f>
        <v>1880869.1700000002</v>
      </c>
    </row>
    <row r="60" spans="1:5" ht="15" customHeight="1" x14ac:dyDescent="0.25">
      <c r="B60" s="24" t="s">
        <v>32</v>
      </c>
      <c r="C60" s="24"/>
      <c r="D60" s="30"/>
      <c r="E60" s="31">
        <f>D7-E59</f>
        <v>-436302.24000000022</v>
      </c>
    </row>
    <row r="61" spans="1:5" ht="18" customHeight="1" x14ac:dyDescent="0.25">
      <c r="B61" s="24" t="s">
        <v>51</v>
      </c>
      <c r="C61" s="24"/>
      <c r="D61" s="30"/>
      <c r="E61" s="31">
        <f>E4+E60</f>
        <v>68499.019999999786</v>
      </c>
    </row>
    <row r="62" spans="1:5" ht="15" customHeight="1" x14ac:dyDescent="0.25"/>
  </sheetData>
  <mergeCells count="46">
    <mergeCell ref="A3:D3"/>
    <mergeCell ref="A58:D58"/>
    <mergeCell ref="A8:E8"/>
    <mergeCell ref="A30:D30"/>
    <mergeCell ref="A32:D32"/>
    <mergeCell ref="A24:D24"/>
    <mergeCell ref="A26:D26"/>
    <mergeCell ref="A27:D27"/>
    <mergeCell ref="A28:D28"/>
    <mergeCell ref="A16:D16"/>
    <mergeCell ref="A17:D17"/>
    <mergeCell ref="A20:D20"/>
    <mergeCell ref="A21:D21"/>
    <mergeCell ref="B25:E25"/>
    <mergeCell ref="A23:D23"/>
    <mergeCell ref="A18:D18"/>
    <mergeCell ref="A19:D19"/>
    <mergeCell ref="B4:D4"/>
    <mergeCell ref="B14:D14"/>
    <mergeCell ref="A22:D22"/>
    <mergeCell ref="A38:D38"/>
    <mergeCell ref="A29:D29"/>
    <mergeCell ref="A33:D33"/>
    <mergeCell ref="A34:D34"/>
    <mergeCell ref="A36:D36"/>
    <mergeCell ref="A37:D37"/>
    <mergeCell ref="A35:D35"/>
    <mergeCell ref="A39:D39"/>
    <mergeCell ref="A41:D41"/>
    <mergeCell ref="A40:D40"/>
    <mergeCell ref="A42:D42"/>
    <mergeCell ref="A44:D44"/>
    <mergeCell ref="A55:D55"/>
    <mergeCell ref="A56:D56"/>
    <mergeCell ref="A50:D50"/>
    <mergeCell ref="A57:D57"/>
    <mergeCell ref="A43:D43"/>
    <mergeCell ref="A51:D51"/>
    <mergeCell ref="A45:D45"/>
    <mergeCell ref="A46:D46"/>
    <mergeCell ref="A47:D47"/>
    <mergeCell ref="A48:D48"/>
    <mergeCell ref="A49:D49"/>
    <mergeCell ref="A52:D52"/>
    <mergeCell ref="A53:D53"/>
    <mergeCell ref="A54:D54"/>
  </mergeCells>
  <phoneticPr fontId="3" type="noConversion"/>
  <pageMargins left="0.78740157480314965" right="0.78740157480314965" top="0.31496062992125984" bottom="0.31496062992125984" header="0.51181102362204722" footer="0.51181102362204722"/>
  <pageSetup paperSize="9" scale="80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2023</vt:lpstr>
    </vt:vector>
  </TitlesOfParts>
  <Company>Организация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2024-03-04T03:24:25Z</cp:lastPrinted>
  <dcterms:created xsi:type="dcterms:W3CDTF">2012-01-24T09:54:37Z</dcterms:created>
  <dcterms:modified xsi:type="dcterms:W3CDTF">2024-03-04T03:24:52Z</dcterms:modified>
</cp:coreProperties>
</file>