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6" windowWidth="17496" windowHeight="11016"/>
  </bookViews>
  <sheets>
    <sheet name="2023" sheetId="1" r:id="rId1"/>
  </sheets>
  <calcPr calcId="144525" refMode="R1C1"/>
</workbook>
</file>

<file path=xl/calcChain.xml><?xml version="1.0" encoding="utf-8"?>
<calcChain xmlns="http://schemas.openxmlformats.org/spreadsheetml/2006/main">
  <c r="F45" i="1" l="1"/>
  <c r="F14" i="1" l="1"/>
  <c r="F43" i="1" l="1"/>
  <c r="F10" i="1" l="1"/>
  <c r="F11" i="1"/>
  <c r="F12" i="1"/>
  <c r="F9" i="1"/>
  <c r="F7" i="1"/>
  <c r="D13" i="1"/>
  <c r="C13" i="1"/>
  <c r="B13" i="1"/>
  <c r="F36" i="1" l="1"/>
  <c r="F31" i="1" l="1"/>
  <c r="F29" i="1" l="1"/>
  <c r="F59" i="1" l="1"/>
  <c r="F23" i="1" l="1"/>
  <c r="F13" i="1" l="1"/>
  <c r="F61" i="1" l="1"/>
  <c r="F62" i="1" s="1"/>
  <c r="F63" i="1" l="1"/>
</calcChain>
</file>

<file path=xl/sharedStrings.xml><?xml version="1.0" encoding="utf-8"?>
<sst xmlns="http://schemas.openxmlformats.org/spreadsheetml/2006/main" count="56" uniqueCount="56">
  <si>
    <t>Услуги по приему платежей (Система "Город")</t>
  </si>
  <si>
    <t>ИТОГО расходов на содержание жилья</t>
  </si>
  <si>
    <t>3. Расходы на содержание жилья</t>
  </si>
  <si>
    <t>ИТОГО расходов по подрядным работам</t>
  </si>
  <si>
    <t>Задолженность без учета начислений последнего месяца</t>
  </si>
  <si>
    <t>5. Расходы по подрядным работам</t>
  </si>
  <si>
    <t xml:space="preserve">6. Всего расходов                                               </t>
  </si>
  <si>
    <t>в том числе:</t>
  </si>
  <si>
    <t>Начислено всего</t>
  </si>
  <si>
    <t>Поступило всего</t>
  </si>
  <si>
    <t>ГВС на содержание ОИ</t>
  </si>
  <si>
    <t>ХВС на содержание ОИ</t>
  </si>
  <si>
    <t>Всего на содержание ОИ</t>
  </si>
  <si>
    <t>Эл.эн. на содержание ОИ</t>
  </si>
  <si>
    <t>4. Расходы на коммунальные ресурсы, используемые в целях содержания общего имущества</t>
  </si>
  <si>
    <t>ИТОГО расходов на коммунальные ресурсы</t>
  </si>
  <si>
    <t>ОТЧЕТ по дому Ленинградская, 26/1</t>
  </si>
  <si>
    <t>Отведение стоков ОИ</t>
  </si>
  <si>
    <t>Аварийная служба</t>
  </si>
  <si>
    <t xml:space="preserve">Услуги паспортной службы </t>
  </si>
  <si>
    <t xml:space="preserve">Услуги по начислению </t>
  </si>
  <si>
    <t>Услуги по содержанию МКД</t>
  </si>
  <si>
    <t xml:space="preserve">Тех.обслуживание узла учета тепловой энергии </t>
  </si>
  <si>
    <t>Услуги управления МКД</t>
  </si>
  <si>
    <t xml:space="preserve">Расходы по ГВС на содержание ОИ  </t>
  </si>
  <si>
    <t xml:space="preserve">Расходы по ХВС на содержание ОИ </t>
  </si>
  <si>
    <t xml:space="preserve">Расходы по эл.энергии на содержание ОИ </t>
  </si>
  <si>
    <t xml:space="preserve">Расходы по отведению стоков на содержание ОИ  </t>
  </si>
  <si>
    <t>Год постройки-1967, панельный, оборудован стационарными эл/плитами, количество этажей-5, количество подъездов-5, количество жилых квартир-138, кол-во нежилых помещений-2,общая площадь дома-3554,80, кол-во зарегистрированных-145</t>
  </si>
  <si>
    <t>Тариф на тех/содерж-18,97, СОИ-норматив</t>
  </si>
  <si>
    <t>1. Средства на счете дома на 01.01.2023г.</t>
  </si>
  <si>
    <t>2. Начисления и поступления за 2023 год</t>
  </si>
  <si>
    <t>Входящее сальдо по оплате на 01.01.2023г.</t>
  </si>
  <si>
    <t xml:space="preserve">7. Накопительный счет за 2023 год                                </t>
  </si>
  <si>
    <t>Замена стояка КНС  кв.31, 32, 36  /январь 2023г</t>
  </si>
  <si>
    <t>Протяжка стропильной с-мы кровли  /январь 2023г</t>
  </si>
  <si>
    <t>Ремонт подъездного освещения   /февраль 2023г</t>
  </si>
  <si>
    <t>Диагностика систем вентиляции кв.46 /январь 2023г</t>
  </si>
  <si>
    <t>Ремонт двери 3п  /март 2023г</t>
  </si>
  <si>
    <t>Ремонт подъездного освещения   /апрель 2023г</t>
  </si>
  <si>
    <t>Опиловка деревьев  /апрель 2023г</t>
  </si>
  <si>
    <t>Погрузка и вывоз веток, мусора /май 2023г</t>
  </si>
  <si>
    <t>Ремонт освещения /май 2023г</t>
  </si>
  <si>
    <t>Замена крана  /май 2023г</t>
  </si>
  <si>
    <t>Ремонт подъездного освещения  /июнь 2023г</t>
  </si>
  <si>
    <t>Кран для уборщика  /июнь 2023г</t>
  </si>
  <si>
    <t>Ремонт подъездного освещения  /август 2023г</t>
  </si>
  <si>
    <t>за    2023 год</t>
  </si>
  <si>
    <t>Задолженность на 01.01.2024г.</t>
  </si>
  <si>
    <t xml:space="preserve">8. Средства на счете дома на 01.01.2024г.    </t>
  </si>
  <si>
    <t>Закрытие техокон  /октябрь 2023</t>
  </si>
  <si>
    <t>Ремонт освещения /октябрь 2023г</t>
  </si>
  <si>
    <t>Ремонт подъездного освещения  /ноябрь 2023г</t>
  </si>
  <si>
    <t>Изготовление и установка двери с решеткой 5п /ноябрь 2023г</t>
  </si>
  <si>
    <t>Ремонт тамбурной двери 3п  /ноябрь 2023г</t>
  </si>
  <si>
    <t>Ремонт подъездного освещения 4п  /декабрь 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</si>
</sst>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 Cyr"/>
      <charset val="204"/>
    </font>
    <font>
      <b/>
      <sz val="14"/>
      <name val="Arial Cyr"/>
      <charset val="204"/>
    </font>
    <font>
      <b/>
      <sz val="12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u/>
      <sz val="14"/>
      <name val="Arial Cyr"/>
      <charset val="204"/>
    </font>
    <font>
      <b/>
      <sz val="11"/>
      <name val="Arial Cyr"/>
      <charset val="204"/>
    </font>
    <font>
      <sz val="8"/>
      <name val="Arial Narrow"/>
      <family val="2"/>
      <charset val="204"/>
    </font>
    <font>
      <b/>
      <sz val="8"/>
      <name val="Arial Narrow"/>
      <family val="2"/>
      <charset val="204"/>
    </font>
    <font>
      <sz val="11"/>
      <name val="Arial Cyr"/>
      <charset val="204"/>
    </font>
    <font>
      <b/>
      <u/>
      <sz val="12"/>
      <name val="Arial Cyr"/>
      <charset val="204"/>
    </font>
    <font>
      <sz val="9"/>
      <name val="Arial Cyr"/>
      <charset val="204"/>
    </font>
    <font>
      <b/>
      <sz val="8"/>
      <name val="Arial Cyr"/>
      <charset val="204"/>
    </font>
    <font>
      <b/>
      <u/>
      <sz val="1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0" xfId="0" applyAlignment="1"/>
    <xf numFmtId="4" fontId="6" fillId="2" borderId="0" xfId="0" applyNumberFormat="1" applyFont="1" applyFill="1" applyAlignment="1">
      <alignment vertical="top"/>
    </xf>
    <xf numFmtId="0" fontId="7" fillId="0" borderId="13" xfId="0" applyFont="1" applyBorder="1" applyAlignment="1">
      <alignment vertical="top"/>
    </xf>
    <xf numFmtId="0" fontId="7" fillId="0" borderId="17" xfId="0" applyFont="1" applyBorder="1" applyAlignment="1">
      <alignment vertical="top"/>
    </xf>
    <xf numFmtId="0" fontId="7" fillId="0" borderId="20" xfId="0" applyFont="1" applyBorder="1" applyAlignment="1">
      <alignment vertical="top"/>
    </xf>
    <xf numFmtId="0" fontId="8" fillId="0" borderId="10" xfId="0" applyFont="1" applyBorder="1" applyAlignment="1">
      <alignment vertical="top"/>
    </xf>
    <xf numFmtId="0" fontId="0" fillId="0" borderId="0" xfId="0" applyAlignment="1">
      <alignment vertical="top"/>
    </xf>
    <xf numFmtId="0" fontId="9" fillId="0" borderId="0" xfId="0" applyFont="1"/>
    <xf numFmtId="0" fontId="5" fillId="0" borderId="0" xfId="0" applyFont="1" applyAlignment="1">
      <alignment horizontal="left"/>
    </xf>
    <xf numFmtId="0" fontId="2" fillId="0" borderId="0" xfId="0" applyFont="1" applyAlignment="1">
      <alignment vertical="top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2" fillId="0" borderId="0" xfId="0" applyFont="1" applyAlignment="1"/>
    <xf numFmtId="0" fontId="2" fillId="0" borderId="0" xfId="0" applyFont="1" applyAlignment="1"/>
    <xf numFmtId="0" fontId="0" fillId="0" borderId="38" xfId="0" applyBorder="1" applyAlignment="1">
      <alignment vertical="top"/>
    </xf>
    <xf numFmtId="0" fontId="2" fillId="0" borderId="0" xfId="0" applyFont="1" applyAlignment="1">
      <alignment vertical="top"/>
    </xf>
    <xf numFmtId="0" fontId="10" fillId="0" borderId="0" xfId="0" applyFont="1" applyAlignment="1">
      <alignment horizontal="left"/>
    </xf>
    <xf numFmtId="0" fontId="11" fillId="0" borderId="29" xfId="0" applyFont="1" applyBorder="1" applyAlignment="1">
      <alignment vertical="top" wrapText="1"/>
    </xf>
    <xf numFmtId="0" fontId="6" fillId="0" borderId="0" xfId="0" applyFont="1" applyAlignment="1"/>
    <xf numFmtId="4" fontId="6" fillId="0" borderId="0" xfId="0" applyNumberFormat="1" applyFont="1" applyAlignment="1">
      <alignment vertical="top"/>
    </xf>
    <xf numFmtId="0" fontId="6" fillId="0" borderId="0" xfId="0" applyFont="1" applyAlignment="1">
      <alignment vertical="top"/>
    </xf>
    <xf numFmtId="4" fontId="0" fillId="0" borderId="14" xfId="0" applyNumberFormat="1" applyFont="1" applyBorder="1" applyAlignment="1">
      <alignment vertical="top"/>
    </xf>
    <xf numFmtId="4" fontId="0" fillId="0" borderId="15" xfId="0" applyNumberFormat="1" applyFont="1" applyBorder="1" applyAlignment="1">
      <alignment vertical="top"/>
    </xf>
    <xf numFmtId="4" fontId="0" fillId="0" borderId="24" xfId="0" applyNumberFormat="1" applyFont="1" applyBorder="1" applyAlignment="1">
      <alignment vertical="top"/>
    </xf>
    <xf numFmtId="4" fontId="0" fillId="0" borderId="16" xfId="0" applyNumberFormat="1" applyFont="1" applyBorder="1" applyAlignment="1">
      <alignment vertical="top"/>
    </xf>
    <xf numFmtId="4" fontId="0" fillId="0" borderId="5" xfId="0" applyNumberFormat="1" applyFont="1" applyBorder="1" applyAlignment="1">
      <alignment vertical="top"/>
    </xf>
    <xf numFmtId="4" fontId="0" fillId="0" borderId="3" xfId="0" applyNumberFormat="1" applyFont="1" applyBorder="1" applyAlignment="1">
      <alignment vertical="top"/>
    </xf>
    <xf numFmtId="4" fontId="0" fillId="0" borderId="1" xfId="0" applyNumberFormat="1" applyFont="1" applyBorder="1" applyAlignment="1">
      <alignment vertical="top"/>
    </xf>
    <xf numFmtId="4" fontId="0" fillId="0" borderId="18" xfId="0" applyNumberFormat="1" applyFont="1" applyBorder="1" applyAlignment="1">
      <alignment vertical="top"/>
    </xf>
    <xf numFmtId="4" fontId="0" fillId="0" borderId="21" xfId="0" applyNumberFormat="1" applyFont="1" applyBorder="1" applyAlignment="1">
      <alignment vertical="top"/>
    </xf>
    <xf numFmtId="4" fontId="0" fillId="0" borderId="22" xfId="0" applyNumberFormat="1" applyFont="1" applyBorder="1" applyAlignment="1">
      <alignment vertical="top"/>
    </xf>
    <xf numFmtId="4" fontId="0" fillId="0" borderId="12" xfId="0" applyNumberFormat="1" applyFont="1" applyBorder="1" applyAlignment="1">
      <alignment vertical="top"/>
    </xf>
    <xf numFmtId="4" fontId="6" fillId="0" borderId="11" xfId="0" applyNumberFormat="1" applyFont="1" applyBorder="1" applyAlignment="1">
      <alignment vertical="top"/>
    </xf>
    <xf numFmtId="4" fontId="6" fillId="0" borderId="23" xfId="0" applyNumberFormat="1" applyFont="1" applyBorder="1" applyAlignment="1">
      <alignment vertical="top"/>
    </xf>
    <xf numFmtId="4" fontId="6" fillId="0" borderId="12" xfId="0" applyNumberFormat="1" applyFont="1" applyBorder="1" applyAlignment="1">
      <alignment vertical="top"/>
    </xf>
    <xf numFmtId="0" fontId="12" fillId="0" borderId="39" xfId="0" applyFont="1" applyBorder="1" applyAlignment="1">
      <alignment vertical="top" wrapText="1"/>
    </xf>
    <xf numFmtId="0" fontId="12" fillId="0" borderId="8" xfId="0" applyFont="1" applyBorder="1" applyAlignment="1">
      <alignment vertical="top" wrapText="1"/>
    </xf>
    <xf numFmtId="0" fontId="12" fillId="0" borderId="9" xfId="0" applyFont="1" applyBorder="1" applyAlignment="1">
      <alignment vertical="top" wrapText="1"/>
    </xf>
    <xf numFmtId="4" fontId="6" fillId="0" borderId="9" xfId="0" applyNumberFormat="1" applyFont="1" applyBorder="1" applyAlignment="1">
      <alignment vertical="top"/>
    </xf>
    <xf numFmtId="4" fontId="0" fillId="0" borderId="26" xfId="0" applyNumberFormat="1" applyFont="1" applyBorder="1" applyAlignment="1">
      <alignment vertical="top"/>
    </xf>
    <xf numFmtId="4" fontId="6" fillId="0" borderId="29" xfId="0" applyNumberFormat="1" applyFont="1" applyBorder="1" applyAlignment="1">
      <alignment vertical="top"/>
    </xf>
    <xf numFmtId="4" fontId="0" fillId="0" borderId="19" xfId="0" applyNumberFormat="1" applyFont="1" applyBorder="1" applyAlignment="1">
      <alignment vertical="top"/>
    </xf>
    <xf numFmtId="4" fontId="0" fillId="0" borderId="27" xfId="0" applyNumberFormat="1" applyFont="1" applyBorder="1" applyAlignment="1">
      <alignment vertical="top"/>
    </xf>
    <xf numFmtId="4" fontId="6" fillId="0" borderId="0" xfId="0" applyNumberFormat="1" applyFont="1" applyFill="1" applyBorder="1" applyAlignment="1">
      <alignment vertical="top"/>
    </xf>
    <xf numFmtId="4" fontId="6" fillId="0" borderId="0" xfId="0" applyNumberFormat="1" applyFont="1" applyAlignment="1"/>
    <xf numFmtId="4" fontId="6" fillId="0" borderId="0" xfId="0" applyNumberFormat="1" applyFont="1" applyBorder="1" applyAlignment="1"/>
    <xf numFmtId="4" fontId="0" fillId="0" borderId="41" xfId="0" applyNumberFormat="1" applyFont="1" applyBorder="1" applyAlignment="1">
      <alignment vertical="top"/>
    </xf>
    <xf numFmtId="4" fontId="4" fillId="0" borderId="39" xfId="0" applyNumberFormat="1" applyFont="1" applyBorder="1" applyAlignment="1">
      <alignment vertical="top"/>
    </xf>
    <xf numFmtId="4" fontId="4" fillId="0" borderId="8" xfId="0" applyNumberFormat="1" applyFont="1" applyBorder="1" applyAlignment="1">
      <alignment vertical="top"/>
    </xf>
    <xf numFmtId="4" fontId="4" fillId="0" borderId="9" xfId="0" applyNumberFormat="1" applyFont="1" applyBorder="1" applyAlignment="1">
      <alignment vertical="top"/>
    </xf>
    <xf numFmtId="0" fontId="13" fillId="0" borderId="0" xfId="0" applyFont="1" applyAlignment="1">
      <alignment horizontal="left" vertical="top"/>
    </xf>
    <xf numFmtId="0" fontId="0" fillId="0" borderId="25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4" fillId="0" borderId="6" xfId="0" applyFont="1" applyBorder="1" applyAlignment="1">
      <alignment vertical="top"/>
    </xf>
    <xf numFmtId="0" fontId="0" fillId="0" borderId="28" xfId="0" applyBorder="1" applyAlignment="1">
      <alignment vertical="top"/>
    </xf>
    <xf numFmtId="0" fontId="0" fillId="0" borderId="7" xfId="0" applyBorder="1" applyAlignment="1">
      <alignment vertical="top"/>
    </xf>
    <xf numFmtId="0" fontId="6" fillId="0" borderId="0" xfId="0" applyFont="1" applyAlignment="1">
      <alignment horizontal="left" vertical="top"/>
    </xf>
    <xf numFmtId="0" fontId="0" fillId="0" borderId="34" xfId="0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0" fillId="0" borderId="35" xfId="0" applyBorder="1" applyAlignment="1">
      <alignment vertical="top" wrapText="1"/>
    </xf>
    <xf numFmtId="0" fontId="0" fillId="0" borderId="4" xfId="0" applyBorder="1" applyAlignment="1">
      <alignment vertical="top"/>
    </xf>
    <xf numFmtId="0" fontId="0" fillId="0" borderId="2" xfId="0" applyBorder="1" applyAlignment="1">
      <alignment vertical="top"/>
    </xf>
    <xf numFmtId="0" fontId="11" fillId="0" borderId="0" xfId="0" applyFont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11" fillId="0" borderId="30" xfId="0" applyFont="1" applyBorder="1" applyAlignment="1">
      <alignment vertical="center" wrapText="1"/>
    </xf>
    <xf numFmtId="0" fontId="4" fillId="0" borderId="15" xfId="0" applyFont="1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31" xfId="0" applyBorder="1" applyAlignment="1">
      <alignment vertical="top"/>
    </xf>
    <xf numFmtId="0" fontId="0" fillId="0" borderId="32" xfId="0" applyBorder="1" applyAlignment="1">
      <alignment vertical="top"/>
    </xf>
    <xf numFmtId="0" fontId="0" fillId="0" borderId="33" xfId="0" applyBorder="1" applyAlignment="1">
      <alignment vertical="top"/>
    </xf>
    <xf numFmtId="0" fontId="0" fillId="0" borderId="25" xfId="0" applyBorder="1" applyAlignment="1">
      <alignment vertical="top"/>
    </xf>
    <xf numFmtId="0" fontId="6" fillId="0" borderId="0" xfId="0" applyFont="1" applyAlignment="1">
      <alignment vertical="top"/>
    </xf>
    <xf numFmtId="4" fontId="3" fillId="0" borderId="23" xfId="0" applyNumberFormat="1" applyFont="1" applyBorder="1" applyAlignment="1">
      <alignment vertical="top"/>
    </xf>
    <xf numFmtId="0" fontId="3" fillId="0" borderId="23" xfId="0" applyFont="1" applyBorder="1" applyAlignment="1">
      <alignment vertical="top"/>
    </xf>
    <xf numFmtId="0" fontId="3" fillId="0" borderId="40" xfId="0" applyFont="1" applyBorder="1" applyAlignment="1">
      <alignment vertical="top"/>
    </xf>
    <xf numFmtId="0" fontId="6" fillId="0" borderId="28" xfId="0" applyFont="1" applyBorder="1" applyAlignment="1">
      <alignment vertical="top" wrapText="1"/>
    </xf>
    <xf numFmtId="0" fontId="9" fillId="0" borderId="28" xfId="0" applyFont="1" applyBorder="1" applyAlignment="1">
      <alignment vertical="top" wrapText="1"/>
    </xf>
    <xf numFmtId="0" fontId="0" fillId="0" borderId="36" xfId="0" applyBorder="1" applyAlignment="1">
      <alignment vertical="top"/>
    </xf>
    <xf numFmtId="0" fontId="0" fillId="0" borderId="37" xfId="0" applyBorder="1" applyAlignment="1">
      <alignment vertical="top"/>
    </xf>
    <xf numFmtId="0" fontId="0" fillId="0" borderId="38" xfId="0" applyBorder="1" applyAlignment="1">
      <alignment vertical="top"/>
    </xf>
    <xf numFmtId="0" fontId="0" fillId="0" borderId="31" xfId="0" applyBorder="1" applyAlignment="1">
      <alignment vertical="top" wrapText="1"/>
    </xf>
    <xf numFmtId="0" fontId="0" fillId="0" borderId="34" xfId="0" applyBorder="1" applyAlignment="1">
      <alignment vertical="top"/>
    </xf>
    <xf numFmtId="0" fontId="0" fillId="0" borderId="22" xfId="0" applyBorder="1" applyAlignment="1">
      <alignment vertical="top"/>
    </xf>
    <xf numFmtId="0" fontId="0" fillId="0" borderId="35" xfId="0" applyBorder="1" applyAlignment="1">
      <alignment vertical="top"/>
    </xf>
    <xf numFmtId="0" fontId="0" fillId="0" borderId="25" xfId="0" applyFill="1" applyBorder="1" applyAlignment="1">
      <alignment vertical="top" wrapText="1"/>
    </xf>
    <xf numFmtId="0" fontId="0" fillId="0" borderId="4" xfId="0" applyFill="1" applyBorder="1" applyAlignment="1">
      <alignment vertical="top" wrapText="1"/>
    </xf>
    <xf numFmtId="0" fontId="0" fillId="0" borderId="2" xfId="0" applyFill="1" applyBorder="1" applyAlignment="1">
      <alignment vertical="top" wrapText="1"/>
    </xf>
    <xf numFmtId="4" fontId="0" fillId="0" borderId="19" xfId="0" applyNumberFormat="1" applyFont="1" applyFill="1" applyBorder="1" applyAlignment="1">
      <alignment vertical="top"/>
    </xf>
    <xf numFmtId="0" fontId="0" fillId="0" borderId="0" xfId="0" applyFill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3"/>
  <sheetViews>
    <sheetView tabSelected="1" topLeftCell="A31" zoomScaleNormal="100" workbookViewId="0">
      <selection activeCell="H37" sqref="H37"/>
    </sheetView>
  </sheetViews>
  <sheetFormatPr defaultRowHeight="13.2" x14ac:dyDescent="0.25"/>
  <cols>
    <col min="1" max="1" width="15.21875" customWidth="1"/>
    <col min="2" max="2" width="24.109375" customWidth="1"/>
    <col min="3" max="3" width="22.109375" customWidth="1"/>
    <col min="4" max="4" width="24.33203125" customWidth="1"/>
    <col min="5" max="5" width="20.6640625" hidden="1" customWidth="1"/>
    <col min="6" max="6" width="22.109375" customWidth="1"/>
  </cols>
  <sheetData>
    <row r="1" spans="1:11" ht="17.25" customHeight="1" x14ac:dyDescent="0.3">
      <c r="B1" s="58" t="s">
        <v>16</v>
      </c>
      <c r="C1" s="58"/>
      <c r="D1" s="58"/>
      <c r="E1" s="58"/>
      <c r="F1" s="11"/>
      <c r="G1" s="11"/>
      <c r="H1" s="11"/>
      <c r="I1" s="11"/>
      <c r="J1" s="11"/>
      <c r="K1" s="11"/>
    </row>
    <row r="2" spans="1:11" ht="15.75" customHeight="1" thickBot="1" x14ac:dyDescent="0.35">
      <c r="B2" s="51" t="s">
        <v>47</v>
      </c>
      <c r="C2" s="17"/>
      <c r="D2" s="17"/>
      <c r="E2" s="17"/>
      <c r="F2" s="12"/>
      <c r="G2" s="12"/>
      <c r="H2" s="12"/>
      <c r="I2" s="12"/>
      <c r="J2" s="12"/>
      <c r="K2" s="12"/>
    </row>
    <row r="3" spans="1:11" ht="42.6" customHeight="1" thickBot="1" x14ac:dyDescent="0.35">
      <c r="A3" s="64" t="s">
        <v>28</v>
      </c>
      <c r="B3" s="64"/>
      <c r="C3" s="64"/>
      <c r="D3" s="65"/>
      <c r="E3" s="66"/>
      <c r="F3" s="18" t="s">
        <v>29</v>
      </c>
      <c r="G3" s="9"/>
      <c r="H3" s="9"/>
      <c r="I3" s="9"/>
      <c r="J3" s="9"/>
      <c r="K3" s="9"/>
    </row>
    <row r="4" spans="1:11" ht="13.8" x14ac:dyDescent="0.25">
      <c r="B4" s="73" t="s">
        <v>30</v>
      </c>
      <c r="C4" s="73"/>
      <c r="D4" s="73"/>
      <c r="E4" s="19"/>
      <c r="F4" s="20">
        <v>-320320.40999999997</v>
      </c>
    </row>
    <row r="5" spans="1:11" ht="16.2" thickBot="1" x14ac:dyDescent="0.35">
      <c r="B5" s="21" t="s">
        <v>31</v>
      </c>
      <c r="C5" s="21"/>
      <c r="D5" s="19"/>
      <c r="E5" s="19"/>
      <c r="F5" s="19"/>
      <c r="G5" s="13"/>
      <c r="H5" s="13"/>
      <c r="I5" s="13"/>
      <c r="J5" s="13"/>
      <c r="K5" s="13"/>
    </row>
    <row r="6" spans="1:11" ht="21" thickBot="1" x14ac:dyDescent="0.35">
      <c r="B6" s="36" t="s">
        <v>32</v>
      </c>
      <c r="C6" s="37" t="s">
        <v>8</v>
      </c>
      <c r="D6" s="37" t="s">
        <v>9</v>
      </c>
      <c r="E6" s="37"/>
      <c r="F6" s="38" t="s">
        <v>48</v>
      </c>
      <c r="G6" s="14"/>
      <c r="H6" s="14"/>
      <c r="I6" s="14"/>
      <c r="J6" s="14"/>
      <c r="K6" s="14"/>
    </row>
    <row r="7" spans="1:11" ht="16.2" thickBot="1" x14ac:dyDescent="0.35">
      <c r="B7" s="48">
        <v>-1018862.04</v>
      </c>
      <c r="C7" s="49">
        <v>923141.88</v>
      </c>
      <c r="D7" s="49">
        <v>931080.7</v>
      </c>
      <c r="E7" s="49"/>
      <c r="F7" s="50">
        <f>D7-C7+B7</f>
        <v>-1010923.2200000001</v>
      </c>
      <c r="G7" s="14"/>
      <c r="H7" s="14"/>
      <c r="I7" s="14"/>
      <c r="J7" s="14"/>
      <c r="K7" s="14"/>
    </row>
    <row r="8" spans="1:11" s="8" customFormat="1" ht="9" customHeight="1" thickBot="1" x14ac:dyDescent="0.3">
      <c r="A8" s="74" t="s">
        <v>7</v>
      </c>
      <c r="B8" s="75"/>
      <c r="C8" s="75"/>
      <c r="D8" s="75"/>
      <c r="E8" s="75"/>
      <c r="F8" s="76"/>
    </row>
    <row r="9" spans="1:11" ht="15.75" customHeight="1" x14ac:dyDescent="0.25">
      <c r="A9" s="3" t="s">
        <v>10</v>
      </c>
      <c r="B9" s="22">
        <v>-33254.18</v>
      </c>
      <c r="C9" s="22">
        <v>34858.080000000002</v>
      </c>
      <c r="D9" s="23">
        <v>33729.18</v>
      </c>
      <c r="E9" s="24"/>
      <c r="F9" s="47">
        <f>D9-C9+B9</f>
        <v>-34383.08</v>
      </c>
    </row>
    <row r="10" spans="1:11" ht="16.5" customHeight="1" x14ac:dyDescent="0.25">
      <c r="A10" s="4" t="s">
        <v>11</v>
      </c>
      <c r="B10" s="26">
        <v>-6901.92</v>
      </c>
      <c r="C10" s="26">
        <v>5860.14</v>
      </c>
      <c r="D10" s="27">
        <v>5874.26</v>
      </c>
      <c r="E10" s="28"/>
      <c r="F10" s="29">
        <f t="shared" ref="F10:F12" si="0">D10-C10+B10</f>
        <v>-6887.8</v>
      </c>
    </row>
    <row r="11" spans="1:11" ht="15" customHeight="1" x14ac:dyDescent="0.25">
      <c r="A11" s="4" t="s">
        <v>13</v>
      </c>
      <c r="B11" s="26">
        <v>-47021.279999999999</v>
      </c>
      <c r="C11" s="26">
        <v>39965.279999999999</v>
      </c>
      <c r="D11" s="27">
        <v>39541.379999999997</v>
      </c>
      <c r="E11" s="28"/>
      <c r="F11" s="29">
        <f t="shared" si="0"/>
        <v>-47445.18</v>
      </c>
    </row>
    <row r="12" spans="1:11" ht="15" customHeight="1" thickBot="1" x14ac:dyDescent="0.3">
      <c r="A12" s="5" t="s">
        <v>17</v>
      </c>
      <c r="B12" s="30">
        <v>-9252.68</v>
      </c>
      <c r="C12" s="30">
        <v>11304.96</v>
      </c>
      <c r="D12" s="31">
        <v>10799.16</v>
      </c>
      <c r="E12" s="30"/>
      <c r="F12" s="32">
        <f t="shared" si="0"/>
        <v>-9758.48</v>
      </c>
    </row>
    <row r="13" spans="1:11" ht="15" customHeight="1" thickBot="1" x14ac:dyDescent="0.3">
      <c r="A13" s="6" t="s">
        <v>12</v>
      </c>
      <c r="B13" s="33">
        <f>SUM(B9:B12)</f>
        <v>-96430.06</v>
      </c>
      <c r="C13" s="33">
        <f>SUM(C9:C12)</f>
        <v>91988.459999999992</v>
      </c>
      <c r="D13" s="34">
        <f>SUM(D9:D12)</f>
        <v>89943.98000000001</v>
      </c>
      <c r="E13" s="34"/>
      <c r="F13" s="35">
        <f>SUM(F9:F12)</f>
        <v>-98474.54</v>
      </c>
    </row>
    <row r="14" spans="1:11" ht="14.25" customHeight="1" x14ac:dyDescent="0.25">
      <c r="B14" s="67" t="s">
        <v>4</v>
      </c>
      <c r="C14" s="67"/>
      <c r="D14" s="67"/>
      <c r="E14" s="68"/>
      <c r="F14" s="2">
        <f>D7-C7+B7+76896.79</f>
        <v>-934026.43</v>
      </c>
    </row>
    <row r="15" spans="1:11" ht="15.6" customHeight="1" thickBot="1" x14ac:dyDescent="0.3">
      <c r="B15" s="21" t="s">
        <v>2</v>
      </c>
      <c r="C15" s="16"/>
    </row>
    <row r="16" spans="1:11" ht="13.8" customHeight="1" x14ac:dyDescent="0.25">
      <c r="A16" s="69" t="s">
        <v>18</v>
      </c>
      <c r="B16" s="70"/>
      <c r="C16" s="70"/>
      <c r="D16" s="70"/>
      <c r="E16" s="71"/>
      <c r="F16" s="25">
        <v>25594.560000000001</v>
      </c>
    </row>
    <row r="17" spans="1:6" ht="13.8" customHeight="1" x14ac:dyDescent="0.25">
      <c r="A17" s="72" t="s">
        <v>19</v>
      </c>
      <c r="B17" s="62"/>
      <c r="C17" s="62"/>
      <c r="D17" s="62"/>
      <c r="E17" s="63"/>
      <c r="F17" s="29">
        <v>7251.79</v>
      </c>
    </row>
    <row r="18" spans="1:6" ht="15" customHeight="1" x14ac:dyDescent="0.25">
      <c r="A18" s="72" t="s">
        <v>20</v>
      </c>
      <c r="B18" s="62"/>
      <c r="C18" s="62"/>
      <c r="D18" s="62"/>
      <c r="E18" s="63"/>
      <c r="F18" s="29">
        <v>20983.86</v>
      </c>
    </row>
    <row r="19" spans="1:6" ht="15" customHeight="1" x14ac:dyDescent="0.25">
      <c r="A19" s="72" t="s">
        <v>0</v>
      </c>
      <c r="B19" s="62"/>
      <c r="C19" s="62"/>
      <c r="D19" s="62"/>
      <c r="E19" s="63"/>
      <c r="F19" s="29">
        <v>27383.42</v>
      </c>
    </row>
    <row r="20" spans="1:6" ht="15" customHeight="1" x14ac:dyDescent="0.25">
      <c r="A20" s="72" t="s">
        <v>21</v>
      </c>
      <c r="B20" s="62"/>
      <c r="C20" s="62"/>
      <c r="D20" s="62"/>
      <c r="E20" s="63"/>
      <c r="F20" s="29">
        <v>413778.72</v>
      </c>
    </row>
    <row r="21" spans="1:6" ht="15" customHeight="1" x14ac:dyDescent="0.25">
      <c r="A21" s="72" t="s">
        <v>23</v>
      </c>
      <c r="B21" s="62"/>
      <c r="C21" s="62"/>
      <c r="D21" s="62"/>
      <c r="E21" s="63"/>
      <c r="F21" s="29">
        <v>121574.16</v>
      </c>
    </row>
    <row r="22" spans="1:6" ht="14.4" customHeight="1" thickBot="1" x14ac:dyDescent="0.3">
      <c r="A22" s="79" t="s">
        <v>22</v>
      </c>
      <c r="B22" s="80"/>
      <c r="C22" s="80"/>
      <c r="D22" s="80"/>
      <c r="E22" s="81"/>
      <c r="F22" s="29">
        <v>10800</v>
      </c>
    </row>
    <row r="23" spans="1:6" ht="15.6" customHeight="1" thickBot="1" x14ac:dyDescent="0.3">
      <c r="A23" s="55" t="s">
        <v>1</v>
      </c>
      <c r="B23" s="56"/>
      <c r="C23" s="56"/>
      <c r="D23" s="56"/>
      <c r="E23" s="57"/>
      <c r="F23" s="39">
        <f>SUM(F16:F22)</f>
        <v>627366.51</v>
      </c>
    </row>
    <row r="24" spans="1:6" s="7" customFormat="1" ht="31.8" customHeight="1" thickBot="1" x14ac:dyDescent="0.3">
      <c r="B24" s="77" t="s">
        <v>14</v>
      </c>
      <c r="C24" s="77"/>
      <c r="D24" s="78"/>
      <c r="E24" s="78"/>
      <c r="F24" s="78"/>
    </row>
    <row r="25" spans="1:6" ht="15.75" customHeight="1" x14ac:dyDescent="0.25">
      <c r="A25" s="69" t="s">
        <v>24</v>
      </c>
      <c r="B25" s="70"/>
      <c r="C25" s="70"/>
      <c r="D25" s="70"/>
      <c r="E25" s="71"/>
      <c r="F25" s="25">
        <v>0</v>
      </c>
    </row>
    <row r="26" spans="1:6" ht="15.75" customHeight="1" x14ac:dyDescent="0.25">
      <c r="A26" s="72" t="s">
        <v>25</v>
      </c>
      <c r="B26" s="62"/>
      <c r="C26" s="62"/>
      <c r="D26" s="62"/>
      <c r="E26" s="63"/>
      <c r="F26" s="29">
        <v>8789.52</v>
      </c>
    </row>
    <row r="27" spans="1:6" ht="15.75" customHeight="1" x14ac:dyDescent="0.25">
      <c r="A27" s="72" t="s">
        <v>26</v>
      </c>
      <c r="B27" s="62"/>
      <c r="C27" s="62"/>
      <c r="D27" s="62"/>
      <c r="E27" s="63"/>
      <c r="F27" s="29">
        <v>95350.399999999994</v>
      </c>
    </row>
    <row r="28" spans="1:6" ht="15.75" customHeight="1" thickBot="1" x14ac:dyDescent="0.3">
      <c r="A28" s="83" t="s">
        <v>27</v>
      </c>
      <c r="B28" s="84"/>
      <c r="C28" s="84"/>
      <c r="D28" s="84"/>
      <c r="E28" s="85"/>
      <c r="F28" s="40">
        <v>11306.77</v>
      </c>
    </row>
    <row r="29" spans="1:6" ht="15.75" customHeight="1" thickBot="1" x14ac:dyDescent="0.3">
      <c r="A29" s="55" t="s">
        <v>15</v>
      </c>
      <c r="B29" s="56"/>
      <c r="C29" s="56"/>
      <c r="D29" s="56"/>
      <c r="E29" s="56"/>
      <c r="F29" s="41">
        <f>SUM(F25:F28)</f>
        <v>115446.69</v>
      </c>
    </row>
    <row r="30" spans="1:6" s="7" customFormat="1" ht="17.399999999999999" customHeight="1" thickBot="1" x14ac:dyDescent="0.3">
      <c r="B30" s="10" t="s">
        <v>5</v>
      </c>
      <c r="C30" s="16"/>
    </row>
    <row r="31" spans="1:6" ht="15.75" customHeight="1" x14ac:dyDescent="0.25">
      <c r="A31" s="82" t="s">
        <v>34</v>
      </c>
      <c r="B31" s="70"/>
      <c r="C31" s="70"/>
      <c r="D31" s="70"/>
      <c r="E31" s="71"/>
      <c r="F31" s="25">
        <f>7664.1+8307.5</f>
        <v>15971.6</v>
      </c>
    </row>
    <row r="32" spans="1:6" ht="15.75" customHeight="1" x14ac:dyDescent="0.25">
      <c r="A32" s="52" t="s">
        <v>37</v>
      </c>
      <c r="B32" s="53"/>
      <c r="C32" s="53"/>
      <c r="D32" s="53"/>
      <c r="E32" s="15"/>
      <c r="F32" s="42">
        <v>500</v>
      </c>
    </row>
    <row r="33" spans="1:6" ht="15.75" customHeight="1" x14ac:dyDescent="0.25">
      <c r="A33" s="52" t="s">
        <v>35</v>
      </c>
      <c r="B33" s="62"/>
      <c r="C33" s="62"/>
      <c r="D33" s="62"/>
      <c r="E33" s="63"/>
      <c r="F33" s="29">
        <v>6463.1</v>
      </c>
    </row>
    <row r="34" spans="1:6" ht="16.5" customHeight="1" x14ac:dyDescent="0.25">
      <c r="A34" s="52" t="s">
        <v>36</v>
      </c>
      <c r="B34" s="62"/>
      <c r="C34" s="62"/>
      <c r="D34" s="62"/>
      <c r="E34" s="63"/>
      <c r="F34" s="29">
        <v>105</v>
      </c>
    </row>
    <row r="35" spans="1:6" ht="15.75" customHeight="1" x14ac:dyDescent="0.25">
      <c r="A35" s="52" t="s">
        <v>38</v>
      </c>
      <c r="B35" s="62"/>
      <c r="C35" s="62"/>
      <c r="D35" s="62"/>
      <c r="E35" s="63"/>
      <c r="F35" s="29">
        <v>1615.8</v>
      </c>
    </row>
    <row r="36" spans="1:6" ht="15.75" customHeight="1" x14ac:dyDescent="0.25">
      <c r="A36" s="52" t="s">
        <v>39</v>
      </c>
      <c r="B36" s="53"/>
      <c r="C36" s="53"/>
      <c r="D36" s="53"/>
      <c r="E36" s="54"/>
      <c r="F36" s="29">
        <f>1075.7+210</f>
        <v>1285.7</v>
      </c>
    </row>
    <row r="37" spans="1:6" ht="15.75" customHeight="1" x14ac:dyDescent="0.25">
      <c r="A37" s="52" t="s">
        <v>40</v>
      </c>
      <c r="B37" s="53"/>
      <c r="C37" s="53"/>
      <c r="D37" s="53"/>
      <c r="E37" s="54"/>
      <c r="F37" s="29">
        <v>3798</v>
      </c>
    </row>
    <row r="38" spans="1:6" ht="15.75" customHeight="1" x14ac:dyDescent="0.25">
      <c r="A38" s="52" t="s">
        <v>41</v>
      </c>
      <c r="B38" s="53"/>
      <c r="C38" s="53"/>
      <c r="D38" s="53"/>
      <c r="E38" s="54"/>
      <c r="F38" s="40">
        <v>4407.8999999999996</v>
      </c>
    </row>
    <row r="39" spans="1:6" ht="15.75" customHeight="1" x14ac:dyDescent="0.25">
      <c r="A39" s="52" t="s">
        <v>42</v>
      </c>
      <c r="B39" s="53"/>
      <c r="C39" s="53"/>
      <c r="D39" s="53"/>
      <c r="E39" s="54"/>
      <c r="F39" s="29">
        <v>1334.6</v>
      </c>
    </row>
    <row r="40" spans="1:6" ht="15.75" customHeight="1" x14ac:dyDescent="0.25">
      <c r="A40" s="52" t="s">
        <v>43</v>
      </c>
      <c r="B40" s="53"/>
      <c r="C40" s="53"/>
      <c r="D40" s="53"/>
      <c r="E40" s="54"/>
      <c r="F40" s="29">
        <v>1768.7</v>
      </c>
    </row>
    <row r="41" spans="1:6" ht="15.75" customHeight="1" x14ac:dyDescent="0.25">
      <c r="A41" s="52" t="s">
        <v>44</v>
      </c>
      <c r="B41" s="53"/>
      <c r="C41" s="53"/>
      <c r="D41" s="53"/>
      <c r="E41" s="54"/>
      <c r="F41" s="42">
        <v>958.3</v>
      </c>
    </row>
    <row r="42" spans="1:6" ht="15.75" customHeight="1" x14ac:dyDescent="0.25">
      <c r="A42" s="52" t="s">
        <v>45</v>
      </c>
      <c r="B42" s="53"/>
      <c r="C42" s="53"/>
      <c r="D42" s="53"/>
      <c r="E42" s="54"/>
      <c r="F42" s="42">
        <v>1828.2</v>
      </c>
    </row>
    <row r="43" spans="1:6" ht="15.75" customHeight="1" x14ac:dyDescent="0.25">
      <c r="A43" s="52" t="s">
        <v>46</v>
      </c>
      <c r="B43" s="53"/>
      <c r="C43" s="53"/>
      <c r="D43" s="53"/>
      <c r="E43" s="54"/>
      <c r="F43" s="42">
        <f>652.3+665.9+420</f>
        <v>1738.1999999999998</v>
      </c>
    </row>
    <row r="44" spans="1:6" s="90" customFormat="1" ht="15.75" customHeight="1" x14ac:dyDescent="0.25">
      <c r="A44" s="86" t="s">
        <v>50</v>
      </c>
      <c r="B44" s="87"/>
      <c r="C44" s="87"/>
      <c r="D44" s="87"/>
      <c r="E44" s="88"/>
      <c r="F44" s="89">
        <v>2871.5</v>
      </c>
    </row>
    <row r="45" spans="1:6" ht="15.75" customHeight="1" x14ac:dyDescent="0.25">
      <c r="A45" s="52" t="s">
        <v>51</v>
      </c>
      <c r="B45" s="53"/>
      <c r="C45" s="53"/>
      <c r="D45" s="53"/>
      <c r="E45" s="54"/>
      <c r="F45" s="29">
        <f>1395.9+646.2</f>
        <v>2042.1000000000001</v>
      </c>
    </row>
    <row r="46" spans="1:6" ht="15.75" customHeight="1" x14ac:dyDescent="0.25">
      <c r="A46" s="52" t="s">
        <v>52</v>
      </c>
      <c r="B46" s="53"/>
      <c r="C46" s="53"/>
      <c r="D46" s="53"/>
      <c r="E46" s="54"/>
      <c r="F46" s="29">
        <v>646.20000000000005</v>
      </c>
    </row>
    <row r="47" spans="1:6" ht="15.75" customHeight="1" x14ac:dyDescent="0.25">
      <c r="A47" s="52" t="s">
        <v>53</v>
      </c>
      <c r="B47" s="53"/>
      <c r="C47" s="53"/>
      <c r="D47" s="53"/>
      <c r="E47" s="54"/>
      <c r="F47" s="29">
        <v>22194.5</v>
      </c>
    </row>
    <row r="48" spans="1:6" ht="15.75" customHeight="1" x14ac:dyDescent="0.25">
      <c r="A48" s="52" t="s">
        <v>54</v>
      </c>
      <c r="B48" s="53"/>
      <c r="C48" s="53"/>
      <c r="D48" s="53"/>
      <c r="E48" s="54"/>
      <c r="F48" s="29">
        <v>1125.8</v>
      </c>
    </row>
    <row r="49" spans="1:6" ht="15.75" customHeight="1" thickBot="1" x14ac:dyDescent="0.3">
      <c r="A49" s="52" t="s">
        <v>55</v>
      </c>
      <c r="B49" s="53"/>
      <c r="C49" s="53"/>
      <c r="D49" s="53"/>
      <c r="E49" s="54"/>
      <c r="F49" s="29">
        <v>315</v>
      </c>
    </row>
    <row r="50" spans="1:6" ht="15.75" hidden="1" customHeight="1" x14ac:dyDescent="0.25">
      <c r="A50" s="52"/>
      <c r="B50" s="53"/>
      <c r="C50" s="53"/>
      <c r="D50" s="53"/>
      <c r="E50" s="54"/>
      <c r="F50" s="29"/>
    </row>
    <row r="51" spans="1:6" ht="15.75" hidden="1" customHeight="1" x14ac:dyDescent="0.25">
      <c r="A51" s="52"/>
      <c r="B51" s="53"/>
      <c r="C51" s="53"/>
      <c r="D51" s="53"/>
      <c r="E51" s="54"/>
      <c r="F51" s="29"/>
    </row>
    <row r="52" spans="1:6" ht="15.75" hidden="1" customHeight="1" x14ac:dyDescent="0.25">
      <c r="A52" s="52"/>
      <c r="B52" s="53"/>
      <c r="C52" s="53"/>
      <c r="D52" s="53"/>
      <c r="E52" s="54"/>
      <c r="F52" s="29"/>
    </row>
    <row r="53" spans="1:6" ht="15.75" hidden="1" customHeight="1" x14ac:dyDescent="0.25">
      <c r="A53" s="52"/>
      <c r="B53" s="53"/>
      <c r="C53" s="53"/>
      <c r="D53" s="53"/>
      <c r="E53" s="54"/>
      <c r="F53" s="29"/>
    </row>
    <row r="54" spans="1:6" ht="15.75" hidden="1" customHeight="1" x14ac:dyDescent="0.25">
      <c r="A54" s="52"/>
      <c r="B54" s="53"/>
      <c r="C54" s="53"/>
      <c r="D54" s="53"/>
      <c r="E54" s="54"/>
      <c r="F54" s="29"/>
    </row>
    <row r="55" spans="1:6" ht="15.75" hidden="1" customHeight="1" x14ac:dyDescent="0.25">
      <c r="A55" s="52"/>
      <c r="B55" s="53"/>
      <c r="C55" s="53"/>
      <c r="D55" s="53"/>
      <c r="E55" s="54"/>
      <c r="F55" s="29"/>
    </row>
    <row r="56" spans="1:6" ht="15.75" hidden="1" customHeight="1" x14ac:dyDescent="0.25">
      <c r="A56" s="52"/>
      <c r="B56" s="53"/>
      <c r="C56" s="53"/>
      <c r="D56" s="53"/>
      <c r="E56" s="54"/>
      <c r="F56" s="29"/>
    </row>
    <row r="57" spans="1:6" ht="15.75" hidden="1" customHeight="1" x14ac:dyDescent="0.25">
      <c r="A57" s="52"/>
      <c r="B57" s="53"/>
      <c r="C57" s="53"/>
      <c r="D57" s="53"/>
      <c r="E57" s="54"/>
      <c r="F57" s="29"/>
    </row>
    <row r="58" spans="1:6" ht="15.75" hidden="1" customHeight="1" thickBot="1" x14ac:dyDescent="0.3">
      <c r="A58" s="59"/>
      <c r="B58" s="60"/>
      <c r="C58" s="60"/>
      <c r="D58" s="60"/>
      <c r="E58" s="61"/>
      <c r="F58" s="43"/>
    </row>
    <row r="59" spans="1:6" ht="17.25" customHeight="1" thickBot="1" x14ac:dyDescent="0.3">
      <c r="A59" s="55" t="s">
        <v>3</v>
      </c>
      <c r="B59" s="56"/>
      <c r="C59" s="56"/>
      <c r="D59" s="56"/>
      <c r="E59" s="57"/>
      <c r="F59" s="39">
        <f>SUM(F31:F58)</f>
        <v>70970.2</v>
      </c>
    </row>
    <row r="60" spans="1:6" ht="3.75" customHeight="1" x14ac:dyDescent="0.25"/>
    <row r="61" spans="1:6" s="7" customFormat="1" ht="15" customHeight="1" x14ac:dyDescent="0.25">
      <c r="B61" s="21" t="s">
        <v>6</v>
      </c>
      <c r="C61" s="16"/>
      <c r="F61" s="44">
        <f>F29+F23+F59</f>
        <v>813783.39999999991</v>
      </c>
    </row>
    <row r="62" spans="1:6" ht="15.6" x14ac:dyDescent="0.3">
      <c r="B62" s="19" t="s">
        <v>33</v>
      </c>
      <c r="C62" s="14"/>
      <c r="D62" s="1"/>
      <c r="E62" s="1"/>
      <c r="F62" s="45">
        <f>D7-F61</f>
        <v>117297.30000000005</v>
      </c>
    </row>
    <row r="63" spans="1:6" ht="15.75" customHeight="1" x14ac:dyDescent="0.3">
      <c r="B63" s="19" t="s">
        <v>49</v>
      </c>
      <c r="C63" s="14"/>
      <c r="D63" s="1"/>
      <c r="E63" s="1"/>
      <c r="F63" s="46">
        <f>F4+F62</f>
        <v>-203023.10999999993</v>
      </c>
    </row>
  </sheetData>
  <mergeCells count="48">
    <mergeCell ref="A31:E31"/>
    <mergeCell ref="A33:E33"/>
    <mergeCell ref="A34:E34"/>
    <mergeCell ref="A25:E25"/>
    <mergeCell ref="A26:E26"/>
    <mergeCell ref="A27:E27"/>
    <mergeCell ref="A28:E28"/>
    <mergeCell ref="A29:E29"/>
    <mergeCell ref="A32:D32"/>
    <mergeCell ref="B24:F24"/>
    <mergeCell ref="A19:E19"/>
    <mergeCell ref="A20:E20"/>
    <mergeCell ref="A22:E22"/>
    <mergeCell ref="A23:E23"/>
    <mergeCell ref="A21:E21"/>
    <mergeCell ref="A3:E3"/>
    <mergeCell ref="B14:E14"/>
    <mergeCell ref="A16:E16"/>
    <mergeCell ref="A17:E17"/>
    <mergeCell ref="A18:E18"/>
    <mergeCell ref="B4:D4"/>
    <mergeCell ref="A8:F8"/>
    <mergeCell ref="A43:E43"/>
    <mergeCell ref="A35:E35"/>
    <mergeCell ref="A36:E36"/>
    <mergeCell ref="A37:E37"/>
    <mergeCell ref="A38:E38"/>
    <mergeCell ref="A59:E59"/>
    <mergeCell ref="B1:E1"/>
    <mergeCell ref="A50:E50"/>
    <mergeCell ref="A53:E53"/>
    <mergeCell ref="A58:E58"/>
    <mergeCell ref="A51:E51"/>
    <mergeCell ref="A52:E52"/>
    <mergeCell ref="A44:E44"/>
    <mergeCell ref="A45:E45"/>
    <mergeCell ref="A46:E46"/>
    <mergeCell ref="A47:E47"/>
    <mergeCell ref="A48:E48"/>
    <mergeCell ref="A39:E39"/>
    <mergeCell ref="A40:E40"/>
    <mergeCell ref="A41:E41"/>
    <mergeCell ref="A42:E42"/>
    <mergeCell ref="A54:E54"/>
    <mergeCell ref="A55:E55"/>
    <mergeCell ref="A56:E56"/>
    <mergeCell ref="A57:E57"/>
    <mergeCell ref="A49:E49"/>
  </mergeCells>
  <phoneticPr fontId="3" type="noConversion"/>
  <pageMargins left="0.78740157480314965" right="0.78740157480314965" top="0.31496062992125984" bottom="0.31496062992125984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2024-03-01T05:19:01Z</cp:lastPrinted>
  <dcterms:created xsi:type="dcterms:W3CDTF">2012-01-24T09:54:37Z</dcterms:created>
  <dcterms:modified xsi:type="dcterms:W3CDTF">2024-03-01T05:19:09Z</dcterms:modified>
</cp:coreProperties>
</file>