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480" yWindow="36" windowWidth="17496" windowHeight="11016"/>
  </bookViews>
  <sheets>
    <sheet name="2022" sheetId="1" r:id="rId1"/>
  </sheets>
  <calcPr calcId="144525" refMode="R1C1"/>
</workbook>
</file>

<file path=xl/calcChain.xml><?xml version="1.0" encoding="utf-8"?>
<calcChain xmlns="http://schemas.openxmlformats.org/spreadsheetml/2006/main">
  <c r="E15" i="1" l="1"/>
  <c r="E48" i="1" l="1"/>
  <c r="E42" i="1" l="1"/>
  <c r="E36" i="1" l="1"/>
  <c r="E8" i="1" l="1"/>
  <c r="E31" i="1"/>
  <c r="E25" i="1" l="1"/>
  <c r="E58" i="1" l="1"/>
  <c r="E13" i="1" l="1"/>
  <c r="C14" i="1"/>
  <c r="B14" i="1"/>
  <c r="E12" i="1" l="1"/>
  <c r="E11" i="1"/>
  <c r="E10" i="1"/>
  <c r="E14" i="1" l="1"/>
  <c r="E60" i="1"/>
  <c r="E61" i="1" s="1"/>
  <c r="E62" i="1" s="1"/>
</calcChain>
</file>

<file path=xl/sharedStrings.xml><?xml version="1.0" encoding="utf-8"?>
<sst xmlns="http://schemas.openxmlformats.org/spreadsheetml/2006/main" count="55" uniqueCount="55">
  <si>
    <t>Услуги по приему платежей (Система "Город")</t>
  </si>
  <si>
    <t>ИТОГО расходов на содержание жилья</t>
  </si>
  <si>
    <t>3. Расходы на содержание жилья</t>
  </si>
  <si>
    <t>ИТОГО расходов по подрядным работам</t>
  </si>
  <si>
    <t>Задолженность без учета начислений последнего месяца</t>
  </si>
  <si>
    <t>5. Расходы по подрядным работам</t>
  </si>
  <si>
    <t xml:space="preserve">6. Всего расходов                                               </t>
  </si>
  <si>
    <t>в том числе:</t>
  </si>
  <si>
    <t>Начислено всего</t>
  </si>
  <si>
    <t>Поступило всего</t>
  </si>
  <si>
    <t>ГВС на содержание ОИ</t>
  </si>
  <si>
    <t>ХВС на содержание ОИ</t>
  </si>
  <si>
    <t>Всего на содержание ОИ</t>
  </si>
  <si>
    <t>Эл.эн. на содержание ОИ</t>
  </si>
  <si>
    <t>4. Расходы на коммунальные ресурсы, используемые в целях содержания общего имущества</t>
  </si>
  <si>
    <t>ИТОГО расходов на коммунальные ресурсы</t>
  </si>
  <si>
    <t>Отведение стоков ОИ</t>
  </si>
  <si>
    <t>ОТЧЕТ по дому ВАСИЛЬЕВА, 65</t>
  </si>
  <si>
    <t xml:space="preserve">Аварийная служба </t>
  </si>
  <si>
    <t xml:space="preserve">Услуги паспортной службы </t>
  </si>
  <si>
    <t xml:space="preserve">Услуги по начислению </t>
  </si>
  <si>
    <t xml:space="preserve">Услуги по содержанию МКД </t>
  </si>
  <si>
    <t xml:space="preserve">Услуги ТО газового оборудования </t>
  </si>
  <si>
    <t>Услуги управления МКД</t>
  </si>
  <si>
    <t xml:space="preserve">Тех.обслуживание приборов учета </t>
  </si>
  <si>
    <t xml:space="preserve">Расходы по ГВС на содержание ОИ  </t>
  </si>
  <si>
    <t xml:space="preserve">Расходы по ХВС на содержание ОИ </t>
  </si>
  <si>
    <t xml:space="preserve">Расходы по эл.энергии на содержание ОИ  </t>
  </si>
  <si>
    <t xml:space="preserve">Расходы по отведению стоков на содержание ОИ  </t>
  </si>
  <si>
    <t>Корректировка задолженности</t>
  </si>
  <si>
    <t>1. Средства на счете дома на 01.01.2022г.</t>
  </si>
  <si>
    <t>2. Начисления и поступления за 2022 год</t>
  </si>
  <si>
    <t>Входящее сальдо на 01.01.2022г.</t>
  </si>
  <si>
    <t xml:space="preserve">7. Накопительный счет за 2022 год                                </t>
  </si>
  <si>
    <t>Год постройки-1963, панельный, газифицирован, количество этажей-5, количество подъездов-3, количество жилых квартир-51, кол-во нежилых помещений-8, общая площадь дома-2659,70, кол-во зарегистрированных-78</t>
  </si>
  <si>
    <t>Замена блока питания  /март 2022г</t>
  </si>
  <si>
    <t>Диагностика и чистка с-мы вентиляции кв.28  /февраль 2022г</t>
  </si>
  <si>
    <t>Ремонт освещения кв. 37 (зануление с/у)  /март 2022г</t>
  </si>
  <si>
    <t>Весенняя уборка придомовой территории, вывоз мусора  /апрель 2022г</t>
  </si>
  <si>
    <t>Ремонт лавочки  1п   /май 2022г</t>
  </si>
  <si>
    <t>Ремонт м/панельных швов кв.5,37  /май 2022г</t>
  </si>
  <si>
    <t>Ремонт кровли /июнь 2022г</t>
  </si>
  <si>
    <t>Замена перил  /июль 2022г</t>
  </si>
  <si>
    <t>Замена врезок системы ХВС  /август 2022г</t>
  </si>
  <si>
    <t>За услуги по установке модемной связи  /июль 2022г</t>
  </si>
  <si>
    <t>Ремонт балконной плиты кв.18  /сентябрь 2022г</t>
  </si>
  <si>
    <t>Замена канализации кв.18  /сентябрь 2022г</t>
  </si>
  <si>
    <t>Ремонт подъездного освещения /август, сентябрь 2022г</t>
  </si>
  <si>
    <t>за   2022 год</t>
  </si>
  <si>
    <t>Задолженность на 01.01.2023г.</t>
  </si>
  <si>
    <t xml:space="preserve">8. Средства на счете дома на 01.01.2023г.    </t>
  </si>
  <si>
    <t>Тариф на тех/содерж-18,29, СОИ-факт</t>
  </si>
  <si>
    <t>Ремонт подъездного освещения /октябрь 2022г</t>
  </si>
  <si>
    <t>Ремонт подъездного освещения  /ноябрь 2022г</t>
  </si>
  <si>
    <t>Ремонт стояка с-мы отопления кв.30  /декабрь 2022г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</si>
</sst>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0"/>
      <name val="Arial Cyr"/>
      <charset val="204"/>
    </font>
    <font>
      <b/>
      <sz val="14"/>
      <name val="Arial Cyr"/>
      <charset val="204"/>
    </font>
    <font>
      <b/>
      <sz val="12"/>
      <name val="Arial Cyr"/>
      <charset val="204"/>
    </font>
    <font>
      <sz val="12"/>
      <name val="Arial Cyr"/>
      <charset val="204"/>
    </font>
    <font>
      <sz val="8"/>
      <name val="Arial Cyr"/>
      <charset val="204"/>
    </font>
    <font>
      <b/>
      <sz val="10"/>
      <name val="Arial Cyr"/>
      <charset val="204"/>
    </font>
    <font>
      <b/>
      <u/>
      <sz val="14"/>
      <name val="Arial Cyr"/>
      <charset val="204"/>
    </font>
    <font>
      <b/>
      <sz val="11"/>
      <name val="Arial Cyr"/>
      <charset val="204"/>
    </font>
    <font>
      <sz val="8"/>
      <name val="Arial Narrow"/>
      <family val="2"/>
      <charset val="204"/>
    </font>
    <font>
      <b/>
      <sz val="8"/>
      <name val="Arial Narrow"/>
      <family val="2"/>
      <charset val="204"/>
    </font>
    <font>
      <sz val="9"/>
      <name val="Arial Cyr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3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82">
    <xf numFmtId="0" fontId="0" fillId="0" borderId="0" xfId="0"/>
    <xf numFmtId="4" fontId="7" fillId="2" borderId="0" xfId="0" applyNumberFormat="1" applyFont="1" applyFill="1" applyAlignment="1">
      <alignment vertical="top"/>
    </xf>
    <xf numFmtId="4" fontId="3" fillId="0" borderId="3" xfId="0" applyNumberFormat="1" applyFont="1" applyBorder="1" applyAlignment="1">
      <alignment vertical="top"/>
    </xf>
    <xf numFmtId="4" fontId="3" fillId="0" borderId="5" xfId="0" applyNumberFormat="1" applyFont="1" applyBorder="1" applyAlignment="1">
      <alignment vertical="top"/>
    </xf>
    <xf numFmtId="4" fontId="2" fillId="0" borderId="8" xfId="0" applyNumberFormat="1" applyFont="1" applyBorder="1" applyAlignment="1">
      <alignment vertical="top"/>
    </xf>
    <xf numFmtId="4" fontId="3" fillId="0" borderId="9" xfId="0" applyNumberFormat="1" applyFont="1" applyBorder="1" applyAlignment="1">
      <alignment vertical="top"/>
    </xf>
    <xf numFmtId="4" fontId="3" fillId="0" borderId="10" xfId="0" applyNumberFormat="1" applyFont="1" applyBorder="1" applyAlignment="1">
      <alignment vertical="top"/>
    </xf>
    <xf numFmtId="0" fontId="8" fillId="0" borderId="4" xfId="0" applyFont="1" applyBorder="1" applyAlignment="1">
      <alignment vertical="top"/>
    </xf>
    <xf numFmtId="4" fontId="3" fillId="0" borderId="8" xfId="0" applyNumberFormat="1" applyFont="1" applyBorder="1" applyAlignment="1">
      <alignment vertical="top"/>
    </xf>
    <xf numFmtId="0" fontId="9" fillId="0" borderId="6" xfId="0" applyFont="1" applyBorder="1" applyAlignment="1">
      <alignment vertical="top"/>
    </xf>
    <xf numFmtId="4" fontId="2" fillId="0" borderId="7" xfId="0" applyNumberFormat="1" applyFont="1" applyBorder="1" applyAlignment="1">
      <alignment vertical="top"/>
    </xf>
    <xf numFmtId="4" fontId="2" fillId="0" borderId="11" xfId="0" applyNumberFormat="1" applyFont="1" applyBorder="1" applyAlignment="1">
      <alignment vertical="top"/>
    </xf>
    <xf numFmtId="0" fontId="7" fillId="0" borderId="14" xfId="0" applyFont="1" applyBorder="1" applyAlignment="1">
      <alignment horizontal="center" vertical="top"/>
    </xf>
    <xf numFmtId="0" fontId="7" fillId="0" borderId="15" xfId="0" applyFont="1" applyBorder="1" applyAlignment="1">
      <alignment vertical="top" wrapText="1"/>
    </xf>
    <xf numFmtId="0" fontId="8" fillId="0" borderId="16" xfId="0" applyFont="1" applyBorder="1" applyAlignment="1">
      <alignment vertical="top"/>
    </xf>
    <xf numFmtId="4" fontId="3" fillId="0" borderId="17" xfId="0" applyNumberFormat="1" applyFont="1" applyBorder="1" applyAlignment="1">
      <alignment vertical="top"/>
    </xf>
    <xf numFmtId="4" fontId="3" fillId="0" borderId="1" xfId="0" applyNumberFormat="1" applyFont="1" applyBorder="1" applyAlignment="1">
      <alignment vertical="top"/>
    </xf>
    <xf numFmtId="0" fontId="8" fillId="0" borderId="6" xfId="0" applyFont="1" applyBorder="1" applyAlignment="1">
      <alignment vertical="top"/>
    </xf>
    <xf numFmtId="4" fontId="3" fillId="0" borderId="7" xfId="0" applyNumberFormat="1" applyFont="1" applyBorder="1" applyAlignment="1">
      <alignment vertical="top"/>
    </xf>
    <xf numFmtId="4" fontId="3" fillId="0" borderId="11" xfId="0" applyNumberFormat="1" applyFont="1" applyBorder="1" applyAlignment="1">
      <alignment vertical="top"/>
    </xf>
    <xf numFmtId="4" fontId="3" fillId="0" borderId="18" xfId="0" applyNumberFormat="1" applyFont="1" applyBorder="1" applyAlignment="1">
      <alignment vertical="top"/>
    </xf>
    <xf numFmtId="0" fontId="0" fillId="0" borderId="0" xfId="0" applyFont="1"/>
    <xf numFmtId="0" fontId="2" fillId="0" borderId="0" xfId="0" applyFont="1" applyAlignment="1">
      <alignment vertical="top"/>
    </xf>
    <xf numFmtId="0" fontId="0" fillId="0" borderId="0" xfId="0" applyAlignment="1">
      <alignment vertical="top"/>
    </xf>
    <xf numFmtId="4" fontId="2" fillId="0" borderId="0" xfId="0" applyNumberFormat="1" applyFont="1" applyAlignment="1">
      <alignment vertical="top"/>
    </xf>
    <xf numFmtId="4" fontId="2" fillId="0" borderId="0" xfId="0" applyNumberFormat="1" applyFont="1" applyBorder="1" applyAlignment="1">
      <alignment vertical="top"/>
    </xf>
    <xf numFmtId="0" fontId="0" fillId="0" borderId="19" xfId="0" applyBorder="1" applyAlignment="1">
      <alignment vertical="top" wrapText="1"/>
    </xf>
    <xf numFmtId="0" fontId="1" fillId="0" borderId="0" xfId="0" applyFont="1" applyAlignment="1">
      <alignment horizontal="left"/>
    </xf>
    <xf numFmtId="0" fontId="6" fillId="0" borderId="0" xfId="0" applyFont="1" applyAlignment="1">
      <alignment horizontal="left"/>
    </xf>
    <xf numFmtId="0" fontId="2" fillId="0" borderId="0" xfId="0" applyFont="1" applyAlignment="1"/>
    <xf numFmtId="4" fontId="3" fillId="0" borderId="21" xfId="0" applyNumberFormat="1" applyFont="1" applyBorder="1" applyAlignment="1">
      <alignment vertical="top"/>
    </xf>
    <xf numFmtId="0" fontId="2" fillId="0" borderId="0" xfId="0" applyFont="1" applyAlignment="1"/>
    <xf numFmtId="4" fontId="3" fillId="0" borderId="24" xfId="0" applyNumberFormat="1" applyFont="1" applyBorder="1" applyAlignment="1">
      <alignment vertical="top"/>
    </xf>
    <xf numFmtId="0" fontId="7" fillId="0" borderId="22" xfId="0" applyFont="1" applyBorder="1" applyAlignment="1">
      <alignment horizontal="center" vertical="top" wrapText="1"/>
    </xf>
    <xf numFmtId="4" fontId="3" fillId="0" borderId="2" xfId="0" applyNumberFormat="1" applyFont="1" applyBorder="1" applyAlignment="1">
      <alignment vertical="top"/>
    </xf>
    <xf numFmtId="0" fontId="0" fillId="0" borderId="0" xfId="0" applyAlignment="1"/>
    <xf numFmtId="4" fontId="2" fillId="0" borderId="19" xfId="0" applyNumberFormat="1" applyFont="1" applyBorder="1" applyAlignment="1">
      <alignment vertical="top"/>
    </xf>
    <xf numFmtId="4" fontId="3" fillId="0" borderId="35" xfId="0" applyNumberFormat="1" applyFont="1" applyBorder="1" applyAlignment="1">
      <alignment vertical="top"/>
    </xf>
    <xf numFmtId="0" fontId="0" fillId="0" borderId="31" xfId="0" applyBorder="1" applyAlignment="1">
      <alignment vertical="top"/>
    </xf>
    <xf numFmtId="0" fontId="0" fillId="0" borderId="28" xfId="0" applyBorder="1" applyAlignment="1">
      <alignment vertical="top"/>
    </xf>
    <xf numFmtId="0" fontId="0" fillId="0" borderId="29" xfId="0" applyBorder="1" applyAlignment="1">
      <alignment vertical="top" wrapText="1"/>
    </xf>
    <xf numFmtId="0" fontId="0" fillId="0" borderId="30" xfId="0" applyBorder="1" applyAlignment="1">
      <alignment vertical="top" wrapText="1"/>
    </xf>
    <xf numFmtId="0" fontId="0" fillId="0" borderId="31" xfId="0" applyBorder="1" applyAlignment="1">
      <alignment vertical="top" wrapText="1"/>
    </xf>
    <xf numFmtId="0" fontId="0" fillId="0" borderId="30" xfId="0" applyBorder="1" applyAlignment="1">
      <alignment vertical="top"/>
    </xf>
    <xf numFmtId="0" fontId="0" fillId="0" borderId="31" xfId="0" applyBorder="1" applyAlignment="1">
      <alignment vertical="top"/>
    </xf>
    <xf numFmtId="0" fontId="0" fillId="0" borderId="36" xfId="0" applyBorder="1" applyAlignment="1">
      <alignment vertical="top" wrapText="1"/>
    </xf>
    <xf numFmtId="0" fontId="0" fillId="0" borderId="37" xfId="0" applyBorder="1" applyAlignment="1">
      <alignment vertical="top"/>
    </xf>
    <xf numFmtId="0" fontId="0" fillId="0" borderId="38" xfId="0" applyBorder="1" applyAlignment="1">
      <alignment vertical="top"/>
    </xf>
    <xf numFmtId="0" fontId="5" fillId="0" borderId="12" xfId="0" applyFont="1" applyBorder="1" applyAlignment="1">
      <alignment vertical="top"/>
    </xf>
    <xf numFmtId="0" fontId="0" fillId="0" borderId="25" xfId="0" applyBorder="1" applyAlignment="1">
      <alignment vertical="top"/>
    </xf>
    <xf numFmtId="0" fontId="0" fillId="0" borderId="32" xfId="0" applyBorder="1" applyAlignment="1">
      <alignment vertical="top" wrapText="1"/>
    </xf>
    <xf numFmtId="0" fontId="0" fillId="0" borderId="33" xfId="0" applyBorder="1" applyAlignment="1">
      <alignment vertical="top" wrapText="1"/>
    </xf>
    <xf numFmtId="0" fontId="0" fillId="0" borderId="34" xfId="0" applyBorder="1" applyAlignment="1">
      <alignment vertical="top" wrapText="1"/>
    </xf>
    <xf numFmtId="0" fontId="0" fillId="0" borderId="0" xfId="0" applyAlignment="1">
      <alignment vertical="top" wrapText="1"/>
    </xf>
    <xf numFmtId="0" fontId="0" fillId="0" borderId="0" xfId="0" applyBorder="1" applyAlignment="1">
      <alignment vertical="top" wrapText="1"/>
    </xf>
    <xf numFmtId="0" fontId="0" fillId="0" borderId="20" xfId="0" applyBorder="1" applyAlignment="1">
      <alignment vertical="top" wrapText="1"/>
    </xf>
    <xf numFmtId="0" fontId="5" fillId="0" borderId="10" xfId="0" applyFont="1" applyBorder="1" applyAlignment="1">
      <alignment horizontal="left" vertical="top"/>
    </xf>
    <xf numFmtId="0" fontId="0" fillId="0" borderId="10" xfId="0" applyBorder="1" applyAlignment="1">
      <alignment horizontal="left" vertical="top"/>
    </xf>
    <xf numFmtId="0" fontId="0" fillId="0" borderId="26" xfId="0" applyBorder="1" applyAlignment="1">
      <alignment vertical="top"/>
    </xf>
    <xf numFmtId="0" fontId="0" fillId="0" borderId="27" xfId="0" applyBorder="1" applyAlignment="1">
      <alignment vertical="top"/>
    </xf>
    <xf numFmtId="0" fontId="0" fillId="0" borderId="28" xfId="0" applyBorder="1" applyAlignment="1">
      <alignment vertical="top"/>
    </xf>
    <xf numFmtId="0" fontId="0" fillId="0" borderId="29" xfId="0" applyBorder="1" applyAlignment="1">
      <alignment vertical="top"/>
    </xf>
    <xf numFmtId="0" fontId="7" fillId="0" borderId="12" xfId="0" applyFont="1" applyBorder="1" applyAlignment="1">
      <alignment horizontal="center" vertical="top"/>
    </xf>
    <xf numFmtId="0" fontId="5" fillId="0" borderId="13" xfId="0" applyFont="1" applyBorder="1" applyAlignment="1">
      <alignment horizontal="center" vertical="top"/>
    </xf>
    <xf numFmtId="0" fontId="0" fillId="0" borderId="32" xfId="0" applyBorder="1" applyAlignment="1">
      <alignment vertical="top"/>
    </xf>
    <xf numFmtId="0" fontId="0" fillId="0" borderId="33" xfId="0" applyBorder="1" applyAlignment="1">
      <alignment vertical="top"/>
    </xf>
    <xf numFmtId="0" fontId="0" fillId="0" borderId="34" xfId="0" applyBorder="1" applyAlignment="1">
      <alignment vertical="top"/>
    </xf>
    <xf numFmtId="0" fontId="0" fillId="0" borderId="26" xfId="0" applyBorder="1" applyAlignment="1">
      <alignment vertical="top" wrapText="1"/>
    </xf>
    <xf numFmtId="0" fontId="0" fillId="0" borderId="27" xfId="0" applyBorder="1" applyAlignment="1">
      <alignment vertical="top" wrapText="1"/>
    </xf>
    <xf numFmtId="0" fontId="2" fillId="0" borderId="0" xfId="0" applyFont="1" applyAlignment="1">
      <alignment wrapText="1"/>
    </xf>
    <xf numFmtId="0" fontId="0" fillId="0" borderId="0" xfId="0" applyAlignment="1">
      <alignment wrapText="1"/>
    </xf>
    <xf numFmtId="4" fontId="2" fillId="0" borderId="6" xfId="0" applyNumberFormat="1" applyFont="1" applyBorder="1" applyAlignment="1">
      <alignment horizontal="right" vertical="top"/>
    </xf>
    <xf numFmtId="0" fontId="3" fillId="0" borderId="7" xfId="0" applyFont="1" applyBorder="1" applyAlignment="1">
      <alignment horizontal="right" vertical="top"/>
    </xf>
    <xf numFmtId="4" fontId="2" fillId="0" borderId="7" xfId="0" applyNumberFormat="1" applyFont="1" applyBorder="1" applyAlignment="1">
      <alignment horizontal="right" vertical="top"/>
    </xf>
    <xf numFmtId="4" fontId="2" fillId="0" borderId="23" xfId="0" applyNumberFormat="1" applyFont="1" applyBorder="1" applyAlignment="1">
      <alignment horizontal="right" vertical="top"/>
    </xf>
    <xf numFmtId="4" fontId="2" fillId="0" borderId="8" xfId="0" applyNumberFormat="1" applyFont="1" applyBorder="1" applyAlignment="1">
      <alignment horizontal="right" vertical="top"/>
    </xf>
    <xf numFmtId="4" fontId="10" fillId="0" borderId="25" xfId="0" applyNumberFormat="1" applyFont="1" applyBorder="1" applyAlignment="1"/>
    <xf numFmtId="0" fontId="10" fillId="0" borderId="25" xfId="0" applyFont="1" applyBorder="1" applyAlignment="1"/>
    <xf numFmtId="0" fontId="10" fillId="0" borderId="13" xfId="0" applyFont="1" applyBorder="1" applyAlignment="1"/>
    <xf numFmtId="4" fontId="2" fillId="0" borderId="0" xfId="0" applyNumberFormat="1" applyFont="1" applyFill="1" applyBorder="1" applyAlignment="1">
      <alignment vertical="top"/>
    </xf>
    <xf numFmtId="0" fontId="3" fillId="0" borderId="0" xfId="0" applyFont="1" applyAlignment="1">
      <alignment vertical="top"/>
    </xf>
    <xf numFmtId="0" fontId="2" fillId="0" borderId="0" xfId="0" applyFont="1" applyAlignment="1">
      <alignment vertical="top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62"/>
  <sheetViews>
    <sheetView tabSelected="1" zoomScaleNormal="100" workbookViewId="0">
      <selection activeCell="A9" sqref="A9:E9"/>
    </sheetView>
  </sheetViews>
  <sheetFormatPr defaultRowHeight="13.2" x14ac:dyDescent="0.25"/>
  <cols>
    <col min="1" max="1" width="15.5546875" customWidth="1"/>
    <col min="2" max="2" width="20.44140625" customWidth="1"/>
    <col min="3" max="3" width="36.33203125" customWidth="1"/>
    <col min="4" max="4" width="20.44140625" hidden="1" customWidth="1"/>
    <col min="5" max="5" width="36.109375" customWidth="1"/>
  </cols>
  <sheetData>
    <row r="1" spans="1:11" ht="17.399999999999999" x14ac:dyDescent="0.3">
      <c r="B1" s="27" t="s">
        <v>17</v>
      </c>
      <c r="C1" s="27"/>
      <c r="D1" s="27"/>
      <c r="E1" s="27"/>
      <c r="F1" s="27"/>
      <c r="G1" s="27"/>
      <c r="H1" s="27"/>
      <c r="I1" s="27"/>
      <c r="J1" s="27"/>
      <c r="K1" s="27"/>
    </row>
    <row r="2" spans="1:11" ht="18" thickBot="1" x14ac:dyDescent="0.35">
      <c r="B2" s="28" t="s">
        <v>48</v>
      </c>
      <c r="C2" s="28"/>
      <c r="D2" s="28"/>
      <c r="E2" s="28"/>
      <c r="F2" s="28"/>
      <c r="G2" s="28"/>
      <c r="H2" s="28"/>
      <c r="I2" s="28"/>
      <c r="J2" s="28"/>
      <c r="K2" s="28"/>
    </row>
    <row r="3" spans="1:11" ht="41.4" customHeight="1" thickBot="1" x14ac:dyDescent="0.3">
      <c r="A3" s="53" t="s">
        <v>34</v>
      </c>
      <c r="B3" s="53"/>
      <c r="C3" s="54"/>
      <c r="D3" s="55"/>
      <c r="E3" s="26" t="s">
        <v>51</v>
      </c>
    </row>
    <row r="4" spans="1:11" ht="15.6" x14ac:dyDescent="0.25">
      <c r="B4" s="81" t="s">
        <v>30</v>
      </c>
      <c r="C4" s="81"/>
      <c r="D4" s="81"/>
      <c r="E4" s="24">
        <v>-468844.75</v>
      </c>
    </row>
    <row r="5" spans="1:11" ht="15.6" x14ac:dyDescent="0.3">
      <c r="B5" s="22" t="s">
        <v>31</v>
      </c>
      <c r="C5" s="29"/>
      <c r="D5" s="31"/>
      <c r="E5" s="29"/>
      <c r="F5" s="29"/>
      <c r="G5" s="29"/>
      <c r="H5" s="29"/>
      <c r="I5" s="29"/>
      <c r="J5" s="29"/>
      <c r="K5" s="29"/>
    </row>
    <row r="6" spans="1:11" ht="19.5" customHeight="1" thickBot="1" x14ac:dyDescent="0.3">
      <c r="B6" s="80" t="s">
        <v>32</v>
      </c>
      <c r="E6" s="24">
        <v>-141471.99</v>
      </c>
    </row>
    <row r="7" spans="1:11" ht="15.6" customHeight="1" thickBot="1" x14ac:dyDescent="0.3">
      <c r="A7" s="62" t="s">
        <v>8</v>
      </c>
      <c r="B7" s="63"/>
      <c r="C7" s="12" t="s">
        <v>9</v>
      </c>
      <c r="D7" s="33" t="s">
        <v>29</v>
      </c>
      <c r="E7" s="13" t="s">
        <v>49</v>
      </c>
    </row>
    <row r="8" spans="1:11" ht="16.2" customHeight="1" thickBot="1" x14ac:dyDescent="0.3">
      <c r="A8" s="71">
        <v>595618.51</v>
      </c>
      <c r="B8" s="72"/>
      <c r="C8" s="73">
        <v>527928.44999999995</v>
      </c>
      <c r="D8" s="74"/>
      <c r="E8" s="75">
        <f>E6-D8+C8-A8</f>
        <v>-209162.05000000005</v>
      </c>
    </row>
    <row r="9" spans="1:11" s="21" customFormat="1" ht="11.4" customHeight="1" thickBot="1" x14ac:dyDescent="0.3">
      <c r="A9" s="76" t="s">
        <v>7</v>
      </c>
      <c r="B9" s="77"/>
      <c r="C9" s="77"/>
      <c r="D9" s="77"/>
      <c r="E9" s="78"/>
    </row>
    <row r="10" spans="1:11" ht="16.5" customHeight="1" x14ac:dyDescent="0.25">
      <c r="A10" s="14" t="s">
        <v>10</v>
      </c>
      <c r="B10" s="5">
        <v>34773.370000000003</v>
      </c>
      <c r="C10" s="34">
        <v>25750.18</v>
      </c>
      <c r="D10" s="6"/>
      <c r="E10" s="15">
        <f>C10-B10</f>
        <v>-9023.1900000000023</v>
      </c>
    </row>
    <row r="11" spans="1:11" ht="16.5" customHeight="1" x14ac:dyDescent="0.25">
      <c r="A11" s="7" t="s">
        <v>11</v>
      </c>
      <c r="B11" s="16">
        <v>0</v>
      </c>
      <c r="C11" s="16">
        <v>0</v>
      </c>
      <c r="D11" s="32"/>
      <c r="E11" s="3">
        <f>C11-B11</f>
        <v>0</v>
      </c>
    </row>
    <row r="12" spans="1:11" ht="16.5" customHeight="1" x14ac:dyDescent="0.25">
      <c r="A12" s="7" t="s">
        <v>13</v>
      </c>
      <c r="B12" s="16">
        <v>0</v>
      </c>
      <c r="C12" s="16">
        <v>24.59</v>
      </c>
      <c r="D12" s="32"/>
      <c r="E12" s="3">
        <f>C12-B12</f>
        <v>24.59</v>
      </c>
    </row>
    <row r="13" spans="1:11" ht="16.5" customHeight="1" thickBot="1" x14ac:dyDescent="0.3">
      <c r="A13" s="17" t="s">
        <v>16</v>
      </c>
      <c r="B13" s="18">
        <v>3698.88</v>
      </c>
      <c r="C13" s="19">
        <v>3230.38</v>
      </c>
      <c r="D13" s="19"/>
      <c r="E13" s="8">
        <f>C13-B13</f>
        <v>-468.5</v>
      </c>
    </row>
    <row r="14" spans="1:11" ht="15.6" customHeight="1" thickBot="1" x14ac:dyDescent="0.3">
      <c r="A14" s="9" t="s">
        <v>12</v>
      </c>
      <c r="B14" s="10">
        <f>SUM(B10:B13)</f>
        <v>38472.25</v>
      </c>
      <c r="C14" s="11">
        <f>SUM(C10:C13)</f>
        <v>29005.15</v>
      </c>
      <c r="D14" s="11"/>
      <c r="E14" s="4">
        <f>SUM(E10:E13)</f>
        <v>-9467.1000000000022</v>
      </c>
    </row>
    <row r="15" spans="1:11" ht="16.2" customHeight="1" x14ac:dyDescent="0.25">
      <c r="B15" s="56" t="s">
        <v>4</v>
      </c>
      <c r="C15" s="56"/>
      <c r="D15" s="57"/>
      <c r="E15" s="1">
        <f>E8+55950.77</f>
        <v>-153211.28000000006</v>
      </c>
    </row>
    <row r="16" spans="1:11" ht="16.2" thickBot="1" x14ac:dyDescent="0.3">
      <c r="B16" s="22" t="s">
        <v>2</v>
      </c>
    </row>
    <row r="17" spans="1:5" ht="15" customHeight="1" x14ac:dyDescent="0.25">
      <c r="A17" s="58" t="s">
        <v>18</v>
      </c>
      <c r="B17" s="59"/>
      <c r="C17" s="59"/>
      <c r="D17" s="60"/>
      <c r="E17" s="2">
        <v>17819.990000000002</v>
      </c>
    </row>
    <row r="18" spans="1:5" ht="13.8" customHeight="1" x14ac:dyDescent="0.25">
      <c r="A18" s="61" t="s">
        <v>19</v>
      </c>
      <c r="B18" s="43"/>
      <c r="C18" s="43"/>
      <c r="D18" s="44"/>
      <c r="E18" s="3">
        <v>5425.79</v>
      </c>
    </row>
    <row r="19" spans="1:5" ht="13.8" customHeight="1" x14ac:dyDescent="0.25">
      <c r="A19" s="61" t="s">
        <v>20</v>
      </c>
      <c r="B19" s="43"/>
      <c r="C19" s="43"/>
      <c r="D19" s="44"/>
      <c r="E19" s="3">
        <v>12107.33</v>
      </c>
    </row>
    <row r="20" spans="1:5" ht="13.8" customHeight="1" x14ac:dyDescent="0.25">
      <c r="A20" s="61" t="s">
        <v>0</v>
      </c>
      <c r="B20" s="43"/>
      <c r="C20" s="43"/>
      <c r="D20" s="44"/>
      <c r="E20" s="3">
        <v>13848.25</v>
      </c>
    </row>
    <row r="21" spans="1:5" ht="13.8" customHeight="1" x14ac:dyDescent="0.25">
      <c r="A21" s="61" t="s">
        <v>21</v>
      </c>
      <c r="B21" s="43"/>
      <c r="C21" s="43"/>
      <c r="D21" s="44"/>
      <c r="E21" s="3">
        <v>290439.24</v>
      </c>
    </row>
    <row r="22" spans="1:5" ht="13.8" customHeight="1" x14ac:dyDescent="0.25">
      <c r="A22" s="61" t="s">
        <v>22</v>
      </c>
      <c r="B22" s="43"/>
      <c r="C22" s="43"/>
      <c r="D22" s="44"/>
      <c r="E22" s="3">
        <v>8788.61</v>
      </c>
    </row>
    <row r="23" spans="1:5" ht="13.8" customHeight="1" x14ac:dyDescent="0.25">
      <c r="A23" s="61" t="s">
        <v>23</v>
      </c>
      <c r="B23" s="43"/>
      <c r="C23" s="43"/>
      <c r="D23" s="44"/>
      <c r="E23" s="3">
        <v>77876.02</v>
      </c>
    </row>
    <row r="24" spans="1:5" ht="14.4" customHeight="1" thickBot="1" x14ac:dyDescent="0.3">
      <c r="A24" s="64" t="s">
        <v>24</v>
      </c>
      <c r="B24" s="65"/>
      <c r="C24" s="65"/>
      <c r="D24" s="66"/>
      <c r="E24" s="30">
        <v>12000</v>
      </c>
    </row>
    <row r="25" spans="1:5" ht="17.25" customHeight="1" thickBot="1" x14ac:dyDescent="0.3">
      <c r="A25" s="48" t="s">
        <v>1</v>
      </c>
      <c r="B25" s="49"/>
      <c r="C25" s="49"/>
      <c r="D25" s="49"/>
      <c r="E25" s="36">
        <f>SUM(E17:E24)</f>
        <v>438305.23</v>
      </c>
    </row>
    <row r="26" spans="1:5" ht="31.95" customHeight="1" thickBot="1" x14ac:dyDescent="0.35">
      <c r="B26" s="69" t="s">
        <v>14</v>
      </c>
      <c r="C26" s="70"/>
      <c r="D26" s="70"/>
      <c r="E26" s="70"/>
    </row>
    <row r="27" spans="1:5" ht="15.75" customHeight="1" x14ac:dyDescent="0.25">
      <c r="A27" s="58" t="s">
        <v>25</v>
      </c>
      <c r="B27" s="59"/>
      <c r="C27" s="59"/>
      <c r="D27" s="60"/>
      <c r="E27" s="2">
        <v>36904.19</v>
      </c>
    </row>
    <row r="28" spans="1:5" ht="15.75" customHeight="1" x14ac:dyDescent="0.25">
      <c r="A28" s="61" t="s">
        <v>26</v>
      </c>
      <c r="B28" s="43"/>
      <c r="C28" s="43"/>
      <c r="D28" s="44"/>
      <c r="E28" s="3">
        <v>0</v>
      </c>
    </row>
    <row r="29" spans="1:5" ht="15.75" customHeight="1" x14ac:dyDescent="0.25">
      <c r="A29" s="61" t="s">
        <v>27</v>
      </c>
      <c r="B29" s="43"/>
      <c r="C29" s="43"/>
      <c r="D29" s="44"/>
      <c r="E29" s="3">
        <v>3070.2</v>
      </c>
    </row>
    <row r="30" spans="1:5" ht="15.75" customHeight="1" thickBot="1" x14ac:dyDescent="0.3">
      <c r="A30" s="64" t="s">
        <v>28</v>
      </c>
      <c r="B30" s="65"/>
      <c r="C30" s="65"/>
      <c r="D30" s="66"/>
      <c r="E30" s="37">
        <v>3706.95</v>
      </c>
    </row>
    <row r="31" spans="1:5" ht="15.75" customHeight="1" thickBot="1" x14ac:dyDescent="0.3">
      <c r="A31" s="48" t="s">
        <v>15</v>
      </c>
      <c r="B31" s="49"/>
      <c r="C31" s="49"/>
      <c r="D31" s="49"/>
      <c r="E31" s="36">
        <f>SUM(E27:E30)</f>
        <v>43681.34</v>
      </c>
    </row>
    <row r="32" spans="1:5" ht="16.2" thickBot="1" x14ac:dyDescent="0.3">
      <c r="B32" s="22" t="s">
        <v>5</v>
      </c>
    </row>
    <row r="33" spans="1:5" ht="16.5" customHeight="1" x14ac:dyDescent="0.25">
      <c r="A33" s="67" t="s">
        <v>36</v>
      </c>
      <c r="B33" s="68"/>
      <c r="C33" s="68"/>
      <c r="D33" s="39"/>
      <c r="E33" s="2">
        <v>2000</v>
      </c>
    </row>
    <row r="34" spans="1:5" ht="16.5" customHeight="1" x14ac:dyDescent="0.25">
      <c r="A34" s="45" t="s">
        <v>35</v>
      </c>
      <c r="B34" s="46"/>
      <c r="C34" s="46"/>
      <c r="D34" s="47"/>
      <c r="E34" s="20">
        <v>1650</v>
      </c>
    </row>
    <row r="35" spans="1:5" ht="16.5" customHeight="1" x14ac:dyDescent="0.25">
      <c r="A35" s="40" t="s">
        <v>37</v>
      </c>
      <c r="B35" s="43"/>
      <c r="C35" s="43"/>
      <c r="D35" s="44"/>
      <c r="E35" s="3">
        <v>655.9</v>
      </c>
    </row>
    <row r="36" spans="1:5" ht="16.5" customHeight="1" x14ac:dyDescent="0.25">
      <c r="A36" s="40" t="s">
        <v>38</v>
      </c>
      <c r="B36" s="43"/>
      <c r="C36" s="43"/>
      <c r="D36" s="44"/>
      <c r="E36" s="3">
        <f>1602.1+1588.6</f>
        <v>3190.7</v>
      </c>
    </row>
    <row r="37" spans="1:5" ht="16.5" customHeight="1" x14ac:dyDescent="0.25">
      <c r="A37" s="40" t="s">
        <v>39</v>
      </c>
      <c r="B37" s="43"/>
      <c r="C37" s="43"/>
      <c r="D37" s="44"/>
      <c r="E37" s="3">
        <v>1539.9</v>
      </c>
    </row>
    <row r="38" spans="1:5" ht="15.75" customHeight="1" x14ac:dyDescent="0.25">
      <c r="A38" s="40" t="s">
        <v>40</v>
      </c>
      <c r="B38" s="43"/>
      <c r="C38" s="43"/>
      <c r="D38" s="44"/>
      <c r="E38" s="20">
        <v>34650</v>
      </c>
    </row>
    <row r="39" spans="1:5" ht="15.6" customHeight="1" x14ac:dyDescent="0.25">
      <c r="A39" s="40" t="s">
        <v>41</v>
      </c>
      <c r="B39" s="43"/>
      <c r="C39" s="43"/>
      <c r="D39" s="44"/>
      <c r="E39" s="3">
        <v>46123.14</v>
      </c>
    </row>
    <row r="40" spans="1:5" ht="15.6" customHeight="1" x14ac:dyDescent="0.25">
      <c r="A40" s="40" t="s">
        <v>42</v>
      </c>
      <c r="B40" s="43"/>
      <c r="C40" s="43"/>
      <c r="D40" s="44"/>
      <c r="E40" s="3">
        <v>14833.4</v>
      </c>
    </row>
    <row r="41" spans="1:5" ht="15.6" customHeight="1" x14ac:dyDescent="0.25">
      <c r="A41" s="40" t="s">
        <v>44</v>
      </c>
      <c r="B41" s="41"/>
      <c r="C41" s="41"/>
      <c r="D41" s="38"/>
      <c r="E41" s="3">
        <v>6200</v>
      </c>
    </row>
    <row r="42" spans="1:5" ht="15" x14ac:dyDescent="0.25">
      <c r="A42" s="40" t="s">
        <v>47</v>
      </c>
      <c r="B42" s="43"/>
      <c r="C42" s="43"/>
      <c r="D42" s="44"/>
      <c r="E42" s="3">
        <f>1122.4+85</f>
        <v>1207.4000000000001</v>
      </c>
    </row>
    <row r="43" spans="1:5" ht="15" x14ac:dyDescent="0.25">
      <c r="A43" s="40" t="s">
        <v>43</v>
      </c>
      <c r="B43" s="43"/>
      <c r="C43" s="43"/>
      <c r="D43" s="44"/>
      <c r="E43" s="3">
        <v>4254.3</v>
      </c>
    </row>
    <row r="44" spans="1:5" ht="15" x14ac:dyDescent="0.25">
      <c r="A44" s="40" t="s">
        <v>45</v>
      </c>
      <c r="B44" s="43"/>
      <c r="C44" s="43"/>
      <c r="D44" s="44"/>
      <c r="E44" s="3">
        <v>4442.5</v>
      </c>
    </row>
    <row r="45" spans="1:5" ht="15" x14ac:dyDescent="0.25">
      <c r="A45" s="40" t="s">
        <v>46</v>
      </c>
      <c r="B45" s="43"/>
      <c r="C45" s="43"/>
      <c r="D45" s="44"/>
      <c r="E45" s="3">
        <v>8657.6</v>
      </c>
    </row>
    <row r="46" spans="1:5" ht="15" x14ac:dyDescent="0.25">
      <c r="A46" s="45" t="s">
        <v>52</v>
      </c>
      <c r="B46" s="46"/>
      <c r="C46" s="46"/>
      <c r="D46" s="47"/>
      <c r="E46" s="20">
        <v>1542.2</v>
      </c>
    </row>
    <row r="47" spans="1:5" ht="15" x14ac:dyDescent="0.25">
      <c r="A47" s="40" t="s">
        <v>53</v>
      </c>
      <c r="B47" s="43"/>
      <c r="C47" s="43"/>
      <c r="D47" s="44"/>
      <c r="E47" s="3">
        <v>85</v>
      </c>
    </row>
    <row r="48" spans="1:5" ht="15.6" thickBot="1" x14ac:dyDescent="0.3">
      <c r="A48" s="40" t="s">
        <v>54</v>
      </c>
      <c r="B48" s="43"/>
      <c r="C48" s="43"/>
      <c r="D48" s="44"/>
      <c r="E48" s="3">
        <f>330.5+696.3</f>
        <v>1026.8</v>
      </c>
    </row>
    <row r="49" spans="1:5" ht="18.75" hidden="1" customHeight="1" x14ac:dyDescent="0.25">
      <c r="A49" s="40"/>
      <c r="B49" s="41"/>
      <c r="C49" s="41"/>
      <c r="D49" s="42"/>
      <c r="E49" s="3"/>
    </row>
    <row r="50" spans="1:5" ht="16.95" hidden="1" customHeight="1" x14ac:dyDescent="0.25">
      <c r="A50" s="40"/>
      <c r="B50" s="41"/>
      <c r="C50" s="41"/>
      <c r="D50" s="42"/>
      <c r="E50" s="3"/>
    </row>
    <row r="51" spans="1:5" ht="16.2" hidden="1" customHeight="1" x14ac:dyDescent="0.25">
      <c r="A51" s="40"/>
      <c r="B51" s="41"/>
      <c r="C51" s="41"/>
      <c r="D51" s="42"/>
      <c r="E51" s="3"/>
    </row>
    <row r="52" spans="1:5" ht="18.75" hidden="1" customHeight="1" x14ac:dyDescent="0.25">
      <c r="A52" s="40"/>
      <c r="B52" s="41"/>
      <c r="C52" s="41"/>
      <c r="D52" s="42"/>
      <c r="E52" s="3"/>
    </row>
    <row r="53" spans="1:5" ht="18.75" hidden="1" customHeight="1" x14ac:dyDescent="0.25">
      <c r="A53" s="40"/>
      <c r="B53" s="41"/>
      <c r="C53" s="41"/>
      <c r="D53" s="42"/>
      <c r="E53" s="3"/>
    </row>
    <row r="54" spans="1:5" ht="18.75" hidden="1" customHeight="1" x14ac:dyDescent="0.25">
      <c r="A54" s="40"/>
      <c r="B54" s="41"/>
      <c r="C54" s="41"/>
      <c r="D54" s="42"/>
      <c r="E54" s="3"/>
    </row>
    <row r="55" spans="1:5" ht="18.75" hidden="1" customHeight="1" x14ac:dyDescent="0.25">
      <c r="A55" s="40"/>
      <c r="B55" s="41"/>
      <c r="C55" s="41"/>
      <c r="D55" s="42"/>
      <c r="E55" s="3"/>
    </row>
    <row r="56" spans="1:5" ht="18.75" hidden="1" customHeight="1" x14ac:dyDescent="0.25">
      <c r="A56" s="40"/>
      <c r="B56" s="41"/>
      <c r="C56" s="41"/>
      <c r="D56" s="42"/>
      <c r="E56" s="3"/>
    </row>
    <row r="57" spans="1:5" ht="18.75" hidden="1" customHeight="1" thickBot="1" x14ac:dyDescent="0.3">
      <c r="A57" s="50"/>
      <c r="B57" s="51"/>
      <c r="C57" s="51"/>
      <c r="D57" s="52"/>
      <c r="E57" s="8"/>
    </row>
    <row r="58" spans="1:5" ht="15.6" customHeight="1" thickBot="1" x14ac:dyDescent="0.3">
      <c r="A58" s="48" t="s">
        <v>3</v>
      </c>
      <c r="B58" s="49"/>
      <c r="C58" s="49"/>
      <c r="D58" s="49"/>
      <c r="E58" s="36">
        <f>SUM(E33:E57)</f>
        <v>132058.84</v>
      </c>
    </row>
    <row r="59" spans="1:5" ht="3.75" customHeight="1" x14ac:dyDescent="0.25"/>
    <row r="60" spans="1:5" s="23" customFormat="1" ht="19.5" customHeight="1" x14ac:dyDescent="0.25">
      <c r="B60" s="22" t="s">
        <v>6</v>
      </c>
      <c r="C60" s="35"/>
      <c r="D60" s="35"/>
      <c r="E60" s="79">
        <f>E31+E25+E58</f>
        <v>614045.40999999992</v>
      </c>
    </row>
    <row r="61" spans="1:5" ht="15.75" customHeight="1" x14ac:dyDescent="0.25">
      <c r="B61" s="22" t="s">
        <v>33</v>
      </c>
      <c r="C61" s="23"/>
      <c r="D61" s="23"/>
      <c r="E61" s="24">
        <f>C8-E60</f>
        <v>-86116.959999999963</v>
      </c>
    </row>
    <row r="62" spans="1:5" ht="16.5" customHeight="1" x14ac:dyDescent="0.25">
      <c r="B62" s="22" t="s">
        <v>50</v>
      </c>
      <c r="C62" s="23"/>
      <c r="D62" s="23"/>
      <c r="E62" s="25">
        <f>E61+E4</f>
        <v>-554961.71</v>
      </c>
    </row>
  </sheetData>
  <mergeCells count="47">
    <mergeCell ref="A23:D23"/>
    <mergeCell ref="A24:D24"/>
    <mergeCell ref="A25:D25"/>
    <mergeCell ref="A33:C33"/>
    <mergeCell ref="A20:D20"/>
    <mergeCell ref="A21:D21"/>
    <mergeCell ref="A22:D22"/>
    <mergeCell ref="A27:D27"/>
    <mergeCell ref="A28:D28"/>
    <mergeCell ref="B26:E26"/>
    <mergeCell ref="A29:D29"/>
    <mergeCell ref="A30:D30"/>
    <mergeCell ref="A31:D31"/>
    <mergeCell ref="A3:D3"/>
    <mergeCell ref="B15:D15"/>
    <mergeCell ref="A17:D17"/>
    <mergeCell ref="A18:D18"/>
    <mergeCell ref="A19:D19"/>
    <mergeCell ref="A7:B7"/>
    <mergeCell ref="A8:B8"/>
    <mergeCell ref="A9:E9"/>
    <mergeCell ref="B4:D4"/>
    <mergeCell ref="A34:D34"/>
    <mergeCell ref="A35:D35"/>
    <mergeCell ref="A36:D36"/>
    <mergeCell ref="A58:D58"/>
    <mergeCell ref="A44:D44"/>
    <mergeCell ref="A45:D45"/>
    <mergeCell ref="A46:D46"/>
    <mergeCell ref="A47:D47"/>
    <mergeCell ref="A48:D48"/>
    <mergeCell ref="A49:D49"/>
    <mergeCell ref="A55:D55"/>
    <mergeCell ref="A56:D56"/>
    <mergeCell ref="A57:D57"/>
    <mergeCell ref="A50:D50"/>
    <mergeCell ref="A51:D51"/>
    <mergeCell ref="A52:D52"/>
    <mergeCell ref="A53:D53"/>
    <mergeCell ref="A54:D54"/>
    <mergeCell ref="A43:D43"/>
    <mergeCell ref="A37:D37"/>
    <mergeCell ref="A38:D38"/>
    <mergeCell ref="A39:D39"/>
    <mergeCell ref="A40:D40"/>
    <mergeCell ref="A42:D42"/>
    <mergeCell ref="A41:C41"/>
  </mergeCells>
  <phoneticPr fontId="4" type="noConversion"/>
  <pageMargins left="0.78740157480314965" right="0.78740157480314965" top="0.31496062992125984" bottom="0.31496062992125984" header="0.51181102362204722" footer="0.51181102362204722"/>
  <pageSetup paperSize="9" scale="80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2022</vt:lpstr>
    </vt:vector>
  </TitlesOfParts>
  <Company>Организация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2023-03-03T08:59:12Z</cp:lastPrinted>
  <dcterms:created xsi:type="dcterms:W3CDTF">2012-01-24T09:54:37Z</dcterms:created>
  <dcterms:modified xsi:type="dcterms:W3CDTF">2023-03-03T09:00:50Z</dcterms:modified>
</cp:coreProperties>
</file>