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2" i="1" l="1"/>
  <c r="D34" i="1" l="1"/>
  <c r="D58" i="1" l="1"/>
  <c r="D32" i="1" l="1"/>
  <c r="D26" i="1" l="1"/>
  <c r="B14" i="1" l="1"/>
  <c r="D13" i="1" l="1"/>
  <c r="C14" i="1"/>
  <c r="D12" i="1" l="1"/>
  <c r="D11" i="1"/>
  <c r="D10" i="1"/>
  <c r="D8" i="1"/>
  <c r="D14" i="1" l="1"/>
  <c r="D59" i="1"/>
  <c r="D60" i="1" s="1"/>
  <c r="D61" i="1" s="1"/>
</calcChain>
</file>

<file path=xl/sharedStrings.xml><?xml version="1.0" encoding="utf-8"?>
<sst xmlns="http://schemas.openxmlformats.org/spreadsheetml/2006/main" count="55" uniqueCount="55">
  <si>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</si>
  <si>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</si>
  <si>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</si>
  <si>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</si>
  <si>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</si>
  <si>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</si>
  <si>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</si>
  <si>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</si>
  <si>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</si>
  <si>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</si>
  <si>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</si>
  <si>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</si>
  <si>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</si>
  <si>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</si>
  <si>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</si>
  <si>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</si>
  <si>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</si>
  <si>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49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</si>
  <si>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</si>
  <si>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</si>
  <si>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</si>
  <si>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</si>
  <si>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</si>
  <si>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</si>
  <si>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</si>
  <si>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</si>
  <si>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</si>
  <si>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</si>
  <si>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</si>
  <si>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1. Средства на счете дома на 01.01.2022г.</t>
  </si>
  <si>
    <t>2. Начисления и поступления за 2022 год</t>
  </si>
  <si>
    <t>Входящее сальдо по оплате на 01.01.2022г.</t>
  </si>
  <si>
    <t xml:space="preserve">7. Накопительный счет за 2022 год                                </t>
  </si>
  <si>
    <t>Год постройки-1964, панельный, газифицирован, количество этажей-5, количество подъездов-4, количество квартир-80, общая площадь дома-3533,80, кол-во зарегистрированных-142</t>
  </si>
  <si>
    <t>Весенняя уборка придомовой территории, вывоз мусора  /апрель 2022г</t>
  </si>
  <si>
    <t>Установка мусорного бака  /апрель 2022г</t>
  </si>
  <si>
    <t>Весенняя уборка придомовой территории  /май 2022г</t>
  </si>
  <si>
    <t>Ремонт освещения в тамбуре  /июль 2022г</t>
  </si>
  <si>
    <t>Тариф на тех/содерж-18,60, СОИ-факт,  вознаграждение домкома-52,8 с помещения</t>
  </si>
  <si>
    <t>Замок  /август 2022г</t>
  </si>
  <si>
    <t>Замена стояка канализации кв.69 - подвал  /август 2022г</t>
  </si>
  <si>
    <t>Ремонт освещения подвала 1, 2п  /сентябрь 2022г</t>
  </si>
  <si>
    <t>за   2022 год</t>
  </si>
  <si>
    <t>Задолженность на 01.01.2023г.</t>
  </si>
  <si>
    <t xml:space="preserve">8. Средства на счете дома на 01.01.2023г.    </t>
  </si>
  <si>
    <t>Ремонт подъездного освещения  /октябрь 2022г</t>
  </si>
  <si>
    <t>Ремонт оконных рам и почтовых ящиков 2п  /ноябрь 2022г</t>
  </si>
  <si>
    <t>Распиловка, погрузка и вывоз упавшего дерева  /ноябрь 2022г</t>
  </si>
  <si>
    <t>Закрытие тех.окон, закладка ввода тепловых сетей     /ноябрь 2022г</t>
  </si>
  <si>
    <t>Установка почтовых ящиков 2п  /декабрь 2022г</t>
  </si>
  <si>
    <t>Ремонт подъездного освещения  /декабрь  2022г</t>
  </si>
  <si>
    <t>Чистка и диагностика системы вентиляции МКД кв.37, 48, 52, 56  /октябрь 2022г</t>
  </si>
  <si>
    <t>Монтаж изделий из ПВХ и вывоз мусора  /декабрь 2022г</t>
  </si>
  <si>
    <t>Изготовление и установка решеток на окна 2п  /декабрь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</si>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</sst>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11" xfId="0" applyFont="1" applyBorder="1" applyAlignment="1">
      <alignment horizontal="center" vertical="top"/>
    </xf>
    <xf numFmtId="0" fontId="8" fillId="0" borderId="13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right" vertical="top"/>
    </xf>
    <xf numFmtId="4" fontId="3" fillId="0" borderId="17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21" xfId="0" applyNumberFormat="1" applyFont="1" applyBorder="1" applyAlignment="1">
      <alignment horizontal="right" vertical="top"/>
    </xf>
    <xf numFmtId="4" fontId="3" fillId="0" borderId="14" xfId="0" applyNumberFormat="1" applyFont="1" applyBorder="1" applyAlignment="1">
      <alignment horizontal="right" vertical="top"/>
    </xf>
    <xf numFmtId="4" fontId="3" fillId="0" borderId="1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19" xfId="0" applyNumberFormat="1" applyFont="1" applyBorder="1" applyAlignment="1">
      <alignment horizontal="right" vertical="top"/>
    </xf>
    <xf numFmtId="4" fontId="2" fillId="0" borderId="22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0" fillId="0" borderId="0" xfId="0" applyFont="1"/>
    <xf numFmtId="0" fontId="3" fillId="0" borderId="0" xfId="0" applyFont="1" applyAlignment="1">
      <alignment vertical="top"/>
    </xf>
    <xf numFmtId="0" fontId="11" fillId="0" borderId="0" xfId="0" applyFont="1" applyAlignment="1">
      <alignment vertical="top"/>
    </xf>
    <xf numFmtId="4" fontId="10" fillId="0" borderId="5" xfId="0" applyNumberFormat="1" applyFont="1" applyBorder="1" applyAlignment="1">
      <alignment vertical="top"/>
    </xf>
    <xf numFmtId="4" fontId="10" fillId="0" borderId="17" xfId="0" applyNumberFormat="1" applyFont="1" applyBorder="1" applyAlignment="1">
      <alignment vertical="top"/>
    </xf>
    <xf numFmtId="4" fontId="10" fillId="0" borderId="5" xfId="0" applyNumberFormat="1" applyFont="1" applyBorder="1" applyAlignment="1">
      <alignment horizontal="right" vertical="top"/>
    </xf>
    <xf numFmtId="4" fontId="10" fillId="0" borderId="17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4" fontId="10" fillId="0" borderId="23" xfId="0" applyNumberFormat="1" applyFont="1" applyBorder="1" applyAlignment="1">
      <alignment vertical="top"/>
    </xf>
    <xf numFmtId="0" fontId="0" fillId="0" borderId="0" xfId="0" applyAlignment="1"/>
    <xf numFmtId="4" fontId="2" fillId="0" borderId="0" xfId="0" applyNumberFormat="1" applyFont="1" applyFill="1" applyBorder="1" applyAlignment="1">
      <alignment vertical="top"/>
    </xf>
    <xf numFmtId="0" fontId="12" fillId="0" borderId="0" xfId="0" applyFont="1" applyAlignment="1">
      <alignment vertical="top"/>
    </xf>
    <xf numFmtId="0" fontId="0" fillId="0" borderId="24" xfId="0" applyBorder="1" applyAlignment="1">
      <alignment vertical="top" wrapText="1"/>
    </xf>
    <xf numFmtId="0" fontId="7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2" fillId="0" borderId="7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0" fontId="0" fillId="0" borderId="16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4" fontId="2" fillId="0" borderId="6" xfId="0" applyNumberFormat="1" applyFont="1" applyBorder="1" applyAlignment="1">
      <alignment vertical="top"/>
    </xf>
    <xf numFmtId="0" fontId="3" fillId="0" borderId="7" xfId="0" applyFont="1" applyBorder="1" applyAlignment="1">
      <alignment vertical="top"/>
    </xf>
    <xf numFmtId="4" fontId="0" fillId="0" borderId="21" xfId="0" applyNumberFormat="1" applyFont="1" applyBorder="1" applyAlignment="1"/>
    <xf numFmtId="0" fontId="0" fillId="0" borderId="21" xfId="0" applyFont="1" applyBorder="1" applyAlignment="1"/>
    <xf numFmtId="0" fontId="0" fillId="0" borderId="10" xfId="0" applyFont="1" applyBorder="1" applyAlignment="1"/>
    <xf numFmtId="0" fontId="5" fillId="0" borderId="20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1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3" xfId="0" applyBorder="1" applyAlignment="1">
      <alignment horizontal="left" vertical="top" wrapText="1"/>
    </xf>
    <xf numFmtId="0" fontId="12" fillId="0" borderId="21" xfId="0" applyFont="1" applyBorder="1" applyAlignment="1">
      <alignment vertical="top" wrapText="1"/>
    </xf>
    <xf numFmtId="0" fontId="11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0" xfId="0" applyFont="1" applyAlignment="1"/>
    <xf numFmtId="0" fontId="7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A16" zoomScaleNormal="100" workbookViewId="0">
      <selection activeCell="A28" sqref="A28:C28"/>
    </sheetView>
  </sheetViews>
  <sheetFormatPr defaultRowHeight="13.2" x14ac:dyDescent="0.25"/>
  <cols>
    <col min="1" max="1" width="15.77734375" bestFit="1" customWidth="1"/>
    <col min="2" max="2" width="24.6640625" customWidth="1"/>
    <col min="3" max="3" width="32.109375" customWidth="1"/>
    <col min="4" max="4" width="36" customWidth="1"/>
  </cols>
  <sheetData>
    <row r="1" spans="1:10" ht="17.399999999999999" x14ac:dyDescent="0.3">
      <c r="B1" s="39" t="s">
        <v>17</v>
      </c>
      <c r="C1" s="39"/>
      <c r="D1" s="39"/>
      <c r="E1" s="39"/>
      <c r="F1" s="39"/>
      <c r="G1" s="39"/>
      <c r="H1" s="39"/>
      <c r="I1" s="39"/>
      <c r="J1" s="39"/>
    </row>
    <row r="2" spans="1:10" ht="18" thickBot="1" x14ac:dyDescent="0.35">
      <c r="B2" s="40" t="s">
        <v>42</v>
      </c>
      <c r="C2" s="40"/>
      <c r="D2" s="40"/>
      <c r="E2" s="40"/>
      <c r="F2" s="40"/>
      <c r="G2" s="40"/>
      <c r="H2" s="40"/>
      <c r="I2" s="40"/>
      <c r="J2" s="40"/>
    </row>
    <row r="3" spans="1:10" ht="41.4" customHeight="1" thickBot="1" x14ac:dyDescent="0.35">
      <c r="A3" s="57" t="s">
        <v>33</v>
      </c>
      <c r="B3" s="57"/>
      <c r="C3" s="58"/>
      <c r="D3" s="37" t="s">
        <v>38</v>
      </c>
      <c r="E3" s="32"/>
      <c r="F3" s="32"/>
      <c r="G3" s="32"/>
      <c r="H3" s="32"/>
      <c r="I3" s="32"/>
      <c r="J3" s="32"/>
    </row>
    <row r="4" spans="1:10" ht="15.6" x14ac:dyDescent="0.3">
      <c r="B4" s="68" t="s">
        <v>29</v>
      </c>
      <c r="C4" s="68"/>
      <c r="D4" s="2">
        <v>-540129.52</v>
      </c>
    </row>
    <row r="5" spans="1:10" ht="15.6" x14ac:dyDescent="0.3">
      <c r="B5" s="41" t="s">
        <v>30</v>
      </c>
      <c r="C5" s="41"/>
      <c r="D5" s="41"/>
      <c r="E5" s="41"/>
      <c r="F5" s="41"/>
      <c r="G5" s="41"/>
      <c r="H5" s="41"/>
      <c r="I5" s="41"/>
      <c r="J5" s="41"/>
    </row>
    <row r="6" spans="1:10" s="21" customFormat="1" ht="16.2" thickBot="1" x14ac:dyDescent="0.3">
      <c r="B6" s="26" t="s">
        <v>31</v>
      </c>
      <c r="D6" s="23">
        <v>-182148.51</v>
      </c>
    </row>
    <row r="7" spans="1:10" ht="14.4" thickBot="1" x14ac:dyDescent="0.3">
      <c r="A7" s="69" t="s">
        <v>8</v>
      </c>
      <c r="B7" s="70"/>
      <c r="C7" s="4" t="s">
        <v>9</v>
      </c>
      <c r="D7" s="38" t="s">
        <v>43</v>
      </c>
    </row>
    <row r="8" spans="1:10" ht="15.6" customHeight="1" thickBot="1" x14ac:dyDescent="0.3">
      <c r="A8" s="47">
        <v>928651.59</v>
      </c>
      <c r="B8" s="48"/>
      <c r="C8" s="42">
        <v>955853.45</v>
      </c>
      <c r="D8" s="43">
        <f>D6+C8-A8</f>
        <v>-154946.65000000002</v>
      </c>
    </row>
    <row r="9" spans="1:10" s="25" customFormat="1" ht="12.75" customHeight="1" thickBot="1" x14ac:dyDescent="0.3">
      <c r="A9" s="49" t="s">
        <v>7</v>
      </c>
      <c r="B9" s="50"/>
      <c r="C9" s="50"/>
      <c r="D9" s="51"/>
    </row>
    <row r="10" spans="1:10" ht="16.5" customHeight="1" x14ac:dyDescent="0.25">
      <c r="A10" s="5" t="s">
        <v>10</v>
      </c>
      <c r="B10" s="14">
        <v>0</v>
      </c>
      <c r="C10" s="15">
        <v>1524.57</v>
      </c>
      <c r="D10" s="9">
        <f>C10-B10</f>
        <v>1524.57</v>
      </c>
    </row>
    <row r="11" spans="1:10" ht="16.5" customHeight="1" x14ac:dyDescent="0.25">
      <c r="A11" s="6" t="s">
        <v>11</v>
      </c>
      <c r="B11" s="16">
        <v>9107.89</v>
      </c>
      <c r="C11" s="17">
        <v>441.18</v>
      </c>
      <c r="D11" s="10">
        <f>C11-B11</f>
        <v>-8666.7099999999991</v>
      </c>
    </row>
    <row r="12" spans="1:10" ht="16.5" customHeight="1" x14ac:dyDescent="0.25">
      <c r="A12" s="6" t="s">
        <v>13</v>
      </c>
      <c r="B12" s="16">
        <v>48891.8</v>
      </c>
      <c r="C12" s="17">
        <v>53444.9</v>
      </c>
      <c r="D12" s="10">
        <f>C12-B12</f>
        <v>4553.0999999999985</v>
      </c>
    </row>
    <row r="13" spans="1:10" ht="16.5" customHeight="1" thickBot="1" x14ac:dyDescent="0.3">
      <c r="A13" s="7" t="s">
        <v>16</v>
      </c>
      <c r="B13" s="16">
        <v>4219.8</v>
      </c>
      <c r="C13" s="17">
        <v>4410.92</v>
      </c>
      <c r="D13" s="18">
        <f>C13-B13</f>
        <v>191.11999999999989</v>
      </c>
    </row>
    <row r="14" spans="1:10" ht="18.75" customHeight="1" thickBot="1" x14ac:dyDescent="0.3">
      <c r="A14" s="8" t="s">
        <v>12</v>
      </c>
      <c r="B14" s="12">
        <f>SUM(B10:B13)</f>
        <v>62219.490000000005</v>
      </c>
      <c r="C14" s="13">
        <f>SUM(C10:C13)</f>
        <v>59821.57</v>
      </c>
      <c r="D14" s="11">
        <f>SUM(D10:D13)</f>
        <v>-2397.920000000001</v>
      </c>
    </row>
    <row r="15" spans="1:10" ht="14.25" customHeight="1" x14ac:dyDescent="0.25">
      <c r="B15" s="46" t="s">
        <v>4</v>
      </c>
      <c r="C15" s="46"/>
      <c r="D15" s="3">
        <f>D8+72661.46</f>
        <v>-82285.190000000017</v>
      </c>
    </row>
    <row r="16" spans="1:10" ht="16.2" thickBot="1" x14ac:dyDescent="0.35">
      <c r="B16" s="1" t="s">
        <v>2</v>
      </c>
    </row>
    <row r="17" spans="1:4" ht="15.75" customHeight="1" x14ac:dyDescent="0.25">
      <c r="A17" s="59" t="s">
        <v>18</v>
      </c>
      <c r="B17" s="60"/>
      <c r="C17" s="60"/>
      <c r="D17" s="30">
        <v>23676.46</v>
      </c>
    </row>
    <row r="18" spans="1:4" ht="15.75" customHeight="1" x14ac:dyDescent="0.25">
      <c r="A18" s="54" t="s">
        <v>19</v>
      </c>
      <c r="B18" s="45"/>
      <c r="C18" s="45"/>
      <c r="D18" s="31">
        <v>7208.95</v>
      </c>
    </row>
    <row r="19" spans="1:4" ht="15.75" customHeight="1" x14ac:dyDescent="0.25">
      <c r="A19" s="54" t="s">
        <v>20</v>
      </c>
      <c r="B19" s="45"/>
      <c r="C19" s="45"/>
      <c r="D19" s="31">
        <v>21170.39</v>
      </c>
    </row>
    <row r="20" spans="1:4" ht="15.75" customHeight="1" x14ac:dyDescent="0.25">
      <c r="A20" s="54" t="s">
        <v>0</v>
      </c>
      <c r="B20" s="45"/>
      <c r="C20" s="45"/>
      <c r="D20" s="31">
        <v>28501.599999999999</v>
      </c>
    </row>
    <row r="21" spans="1:4" ht="15.75" customHeight="1" x14ac:dyDescent="0.25">
      <c r="A21" s="54" t="s">
        <v>21</v>
      </c>
      <c r="B21" s="45"/>
      <c r="C21" s="45"/>
      <c r="D21" s="31">
        <v>385890.96</v>
      </c>
    </row>
    <row r="22" spans="1:4" ht="15.75" customHeight="1" x14ac:dyDescent="0.25">
      <c r="A22" s="54" t="s">
        <v>22</v>
      </c>
      <c r="B22" s="45"/>
      <c r="C22" s="45"/>
      <c r="D22" s="31">
        <v>15256.08</v>
      </c>
    </row>
    <row r="23" spans="1:4" ht="15.75" customHeight="1" x14ac:dyDescent="0.25">
      <c r="A23" s="54" t="s">
        <v>23</v>
      </c>
      <c r="B23" s="45"/>
      <c r="C23" s="45"/>
      <c r="D23" s="31">
        <v>118311.62</v>
      </c>
    </row>
    <row r="24" spans="1:4" ht="15.75" customHeight="1" x14ac:dyDescent="0.25">
      <c r="A24" s="54" t="s">
        <v>54</v>
      </c>
      <c r="B24" s="45"/>
      <c r="C24" s="45"/>
      <c r="D24" s="31">
        <v>53240</v>
      </c>
    </row>
    <row r="25" spans="1:4" ht="15.75" customHeight="1" thickBot="1" x14ac:dyDescent="0.3">
      <c r="A25" s="54" t="s">
        <v>24</v>
      </c>
      <c r="B25" s="45"/>
      <c r="C25" s="45"/>
      <c r="D25" s="31">
        <v>13680</v>
      </c>
    </row>
    <row r="26" spans="1:4" ht="17.25" customHeight="1" thickBot="1" x14ac:dyDescent="0.3">
      <c r="A26" s="52" t="s">
        <v>1</v>
      </c>
      <c r="B26" s="53"/>
      <c r="C26" s="53"/>
      <c r="D26" s="11">
        <f>SUM(D17:D25)</f>
        <v>666936.06000000006</v>
      </c>
    </row>
    <row r="27" spans="1:4" s="27" customFormat="1" ht="14.4" customHeight="1" thickBot="1" x14ac:dyDescent="0.3">
      <c r="B27" s="62" t="s">
        <v>14</v>
      </c>
      <c r="C27" s="63"/>
      <c r="D27" s="63"/>
    </row>
    <row r="28" spans="1:4" ht="15.75" customHeight="1" x14ac:dyDescent="0.25">
      <c r="A28" s="66" t="s">
        <v>25</v>
      </c>
      <c r="B28" s="67"/>
      <c r="C28" s="67"/>
      <c r="D28" s="28">
        <v>0.2</v>
      </c>
    </row>
    <row r="29" spans="1:4" ht="15.75" customHeight="1" x14ac:dyDescent="0.25">
      <c r="A29" s="55" t="s">
        <v>26</v>
      </c>
      <c r="B29" s="56"/>
      <c r="C29" s="56"/>
      <c r="D29" s="29">
        <v>9719.9599999999991</v>
      </c>
    </row>
    <row r="30" spans="1:4" ht="15.75" customHeight="1" x14ac:dyDescent="0.25">
      <c r="A30" s="55" t="s">
        <v>27</v>
      </c>
      <c r="B30" s="56"/>
      <c r="C30" s="56"/>
      <c r="D30" s="29">
        <v>44252.46</v>
      </c>
    </row>
    <row r="31" spans="1:4" ht="15.75" customHeight="1" thickBot="1" x14ac:dyDescent="0.3">
      <c r="A31" s="55" t="s">
        <v>28</v>
      </c>
      <c r="B31" s="56"/>
      <c r="C31" s="56"/>
      <c r="D31" s="33">
        <v>4219.03</v>
      </c>
    </row>
    <row r="32" spans="1:4" ht="15.75" customHeight="1" thickBot="1" x14ac:dyDescent="0.3">
      <c r="A32" s="64" t="s">
        <v>15</v>
      </c>
      <c r="B32" s="65"/>
      <c r="C32" s="65"/>
      <c r="D32" s="19">
        <f>SUM(D28:D31)</f>
        <v>58191.649999999994</v>
      </c>
    </row>
    <row r="33" spans="1:4" s="27" customFormat="1" ht="13.8" customHeight="1" thickBot="1" x14ac:dyDescent="0.3">
      <c r="B33" s="36" t="s">
        <v>5</v>
      </c>
    </row>
    <row r="34" spans="1:4" ht="14.25" customHeight="1" x14ac:dyDescent="0.25">
      <c r="A34" s="61" t="s">
        <v>34</v>
      </c>
      <c r="B34" s="60"/>
      <c r="C34" s="60"/>
      <c r="D34" s="28">
        <f>11304.4+1003.4</f>
        <v>12307.8</v>
      </c>
    </row>
    <row r="35" spans="1:4" ht="14.4" customHeight="1" x14ac:dyDescent="0.25">
      <c r="A35" s="44" t="s">
        <v>35</v>
      </c>
      <c r="B35" s="45"/>
      <c r="C35" s="45"/>
      <c r="D35" s="31">
        <v>1130.4000000000001</v>
      </c>
    </row>
    <row r="36" spans="1:4" ht="15" customHeight="1" x14ac:dyDescent="0.25">
      <c r="A36" s="44" t="s">
        <v>36</v>
      </c>
      <c r="B36" s="45"/>
      <c r="C36" s="45"/>
      <c r="D36" s="29">
        <v>1684.4</v>
      </c>
    </row>
    <row r="37" spans="1:4" ht="15" customHeight="1" x14ac:dyDescent="0.25">
      <c r="A37" s="44" t="s">
        <v>37</v>
      </c>
      <c r="B37" s="45"/>
      <c r="C37" s="45"/>
      <c r="D37" s="29">
        <v>75</v>
      </c>
    </row>
    <row r="38" spans="1:4" ht="13.8" customHeight="1" x14ac:dyDescent="0.25">
      <c r="A38" s="44" t="s">
        <v>39</v>
      </c>
      <c r="B38" s="45"/>
      <c r="C38" s="45"/>
      <c r="D38" s="29">
        <v>455</v>
      </c>
    </row>
    <row r="39" spans="1:4" ht="15" customHeight="1" x14ac:dyDescent="0.25">
      <c r="A39" s="44" t="s">
        <v>40</v>
      </c>
      <c r="B39" s="45"/>
      <c r="C39" s="45"/>
      <c r="D39" s="29">
        <v>11059.8</v>
      </c>
    </row>
    <row r="40" spans="1:4" ht="14.4" customHeight="1" x14ac:dyDescent="0.25">
      <c r="A40" s="44" t="s">
        <v>41</v>
      </c>
      <c r="B40" s="45"/>
      <c r="C40" s="45"/>
      <c r="D40" s="29">
        <v>510</v>
      </c>
    </row>
    <row r="41" spans="1:4" ht="16.5" customHeight="1" x14ac:dyDescent="0.25">
      <c r="A41" s="44" t="s">
        <v>45</v>
      </c>
      <c r="B41" s="45"/>
      <c r="C41" s="45"/>
      <c r="D41" s="29">
        <v>1538.8</v>
      </c>
    </row>
    <row r="42" spans="1:4" ht="16.5" customHeight="1" x14ac:dyDescent="0.25">
      <c r="A42" s="44" t="s">
        <v>51</v>
      </c>
      <c r="B42" s="45"/>
      <c r="C42" s="45"/>
      <c r="D42" s="29">
        <f>3000+1500</f>
        <v>4500</v>
      </c>
    </row>
    <row r="43" spans="1:4" ht="16.5" customHeight="1" x14ac:dyDescent="0.25">
      <c r="A43" s="44" t="s">
        <v>46</v>
      </c>
      <c r="B43" s="45"/>
      <c r="C43" s="45"/>
      <c r="D43" s="29">
        <v>1474.5</v>
      </c>
    </row>
    <row r="44" spans="1:4" ht="16.5" customHeight="1" x14ac:dyDescent="0.25">
      <c r="A44" s="44" t="s">
        <v>47</v>
      </c>
      <c r="B44" s="45"/>
      <c r="C44" s="45"/>
      <c r="D44" s="29">
        <v>1864.6</v>
      </c>
    </row>
    <row r="45" spans="1:4" ht="16.5" customHeight="1" x14ac:dyDescent="0.25">
      <c r="A45" s="44" t="s">
        <v>48</v>
      </c>
      <c r="B45" s="45"/>
      <c r="C45" s="45"/>
      <c r="D45" s="29">
        <v>2298.9</v>
      </c>
    </row>
    <row r="46" spans="1:4" ht="16.5" customHeight="1" x14ac:dyDescent="0.25">
      <c r="A46" s="44" t="s">
        <v>49</v>
      </c>
      <c r="B46" s="45"/>
      <c r="C46" s="45"/>
      <c r="D46" s="29">
        <v>862.7</v>
      </c>
    </row>
    <row r="47" spans="1:4" ht="16.5" customHeight="1" x14ac:dyDescent="0.25">
      <c r="A47" s="44" t="s">
        <v>50</v>
      </c>
      <c r="B47" s="45"/>
      <c r="C47" s="45"/>
      <c r="D47" s="29">
        <v>105</v>
      </c>
    </row>
    <row r="48" spans="1:4" ht="16.5" customHeight="1" x14ac:dyDescent="0.25">
      <c r="A48" s="44" t="s">
        <v>52</v>
      </c>
      <c r="B48" s="45"/>
      <c r="C48" s="45"/>
      <c r="D48" s="29">
        <v>100985</v>
      </c>
    </row>
    <row r="49" spans="1:4" ht="16.5" customHeight="1" thickBot="1" x14ac:dyDescent="0.3">
      <c r="A49" s="44" t="s">
        <v>53</v>
      </c>
      <c r="B49" s="45"/>
      <c r="C49" s="45"/>
      <c r="D49" s="29">
        <v>9409.2000000000007</v>
      </c>
    </row>
    <row r="50" spans="1:4" ht="16.5" hidden="1" customHeight="1" x14ac:dyDescent="0.25">
      <c r="A50" s="44"/>
      <c r="B50" s="45"/>
      <c r="C50" s="45"/>
      <c r="D50" s="29"/>
    </row>
    <row r="51" spans="1:4" ht="16.5" hidden="1" customHeight="1" x14ac:dyDescent="0.25">
      <c r="A51" s="44"/>
      <c r="B51" s="45"/>
      <c r="C51" s="45"/>
      <c r="D51" s="29"/>
    </row>
    <row r="52" spans="1:4" ht="16.5" hidden="1" customHeight="1" x14ac:dyDescent="0.25">
      <c r="A52" s="44"/>
      <c r="B52" s="45"/>
      <c r="C52" s="45"/>
      <c r="D52" s="29"/>
    </row>
    <row r="53" spans="1:4" ht="16.5" hidden="1" customHeight="1" x14ac:dyDescent="0.25">
      <c r="A53" s="44"/>
      <c r="B53" s="45"/>
      <c r="C53" s="45"/>
      <c r="D53" s="29"/>
    </row>
    <row r="54" spans="1:4" ht="16.5" hidden="1" customHeight="1" x14ac:dyDescent="0.25">
      <c r="A54" s="44"/>
      <c r="B54" s="45"/>
      <c r="C54" s="45"/>
      <c r="D54" s="29"/>
    </row>
    <row r="55" spans="1:4" ht="16.5" hidden="1" customHeight="1" x14ac:dyDescent="0.25">
      <c r="A55" s="44"/>
      <c r="B55" s="45"/>
      <c r="C55" s="45"/>
      <c r="D55" s="29"/>
    </row>
    <row r="56" spans="1:4" ht="16.5" hidden="1" customHeight="1" x14ac:dyDescent="0.25">
      <c r="A56" s="44"/>
      <c r="B56" s="45"/>
      <c r="C56" s="45"/>
      <c r="D56" s="29"/>
    </row>
    <row r="57" spans="1:4" ht="16.5" hidden="1" customHeight="1" thickBot="1" x14ac:dyDescent="0.3">
      <c r="A57" s="44"/>
      <c r="B57" s="45"/>
      <c r="C57" s="45"/>
      <c r="D57" s="29"/>
    </row>
    <row r="58" spans="1:4" ht="15.6" customHeight="1" thickBot="1" x14ac:dyDescent="0.3">
      <c r="A58" s="52" t="s">
        <v>3</v>
      </c>
      <c r="B58" s="53"/>
      <c r="C58" s="53"/>
      <c r="D58" s="20">
        <f>SUM(D34:D57)</f>
        <v>150261.1</v>
      </c>
    </row>
    <row r="59" spans="1:4" ht="15.6" x14ac:dyDescent="0.25">
      <c r="B59" s="22" t="s">
        <v>6</v>
      </c>
      <c r="C59" s="34"/>
      <c r="D59" s="35">
        <f>D32+D26+D58</f>
        <v>875388.81</v>
      </c>
    </row>
    <row r="60" spans="1:4" ht="15.6" x14ac:dyDescent="0.25">
      <c r="B60" s="22" t="s">
        <v>32</v>
      </c>
      <c r="C60" s="21"/>
      <c r="D60" s="23">
        <f>C8-D59</f>
        <v>80464.639999999898</v>
      </c>
    </row>
    <row r="61" spans="1:4" ht="15" customHeight="1" x14ac:dyDescent="0.25">
      <c r="B61" s="22" t="s">
        <v>44</v>
      </c>
      <c r="C61" s="21"/>
      <c r="D61" s="24">
        <f>D4+D60</f>
        <v>-459664.88000000012</v>
      </c>
    </row>
  </sheetData>
  <mergeCells count="47">
    <mergeCell ref="A3:C3"/>
    <mergeCell ref="A17:C17"/>
    <mergeCell ref="A18:C18"/>
    <mergeCell ref="A19:C19"/>
    <mergeCell ref="A34:C34"/>
    <mergeCell ref="B27:D27"/>
    <mergeCell ref="A32:C32"/>
    <mergeCell ref="A20:C20"/>
    <mergeCell ref="A21:C21"/>
    <mergeCell ref="A26:C26"/>
    <mergeCell ref="A28:C28"/>
    <mergeCell ref="A22:C22"/>
    <mergeCell ref="A23:C23"/>
    <mergeCell ref="A24:C24"/>
    <mergeCell ref="B4:C4"/>
    <mergeCell ref="A7:B7"/>
    <mergeCell ref="A8:B8"/>
    <mergeCell ref="A9:D9"/>
    <mergeCell ref="A58:C58"/>
    <mergeCell ref="A25:C25"/>
    <mergeCell ref="A29:C29"/>
    <mergeCell ref="A30:C30"/>
    <mergeCell ref="A35:C35"/>
    <mergeCell ref="A36:C36"/>
    <mergeCell ref="A37:C37"/>
    <mergeCell ref="A38:C38"/>
    <mergeCell ref="A39:C39"/>
    <mergeCell ref="A41:C41"/>
    <mergeCell ref="A43:C43"/>
    <mergeCell ref="A31:C31"/>
    <mergeCell ref="A56:C56"/>
    <mergeCell ref="A57:C57"/>
    <mergeCell ref="A46:C46"/>
    <mergeCell ref="A47:C47"/>
    <mergeCell ref="A55:C55"/>
    <mergeCell ref="B15:C15"/>
    <mergeCell ref="A48:C48"/>
    <mergeCell ref="A49:C49"/>
    <mergeCell ref="A50:C50"/>
    <mergeCell ref="A51:C51"/>
    <mergeCell ref="A52:C52"/>
    <mergeCell ref="A53:C53"/>
    <mergeCell ref="A54:C54"/>
    <mergeCell ref="A40:C40"/>
    <mergeCell ref="A44:C44"/>
    <mergeCell ref="A45:C45"/>
    <mergeCell ref="A42:C42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2023-03-20T02:47:08Z</cp:lastPrinted>
  <dcterms:created xsi:type="dcterms:W3CDTF">2012-01-24T09:54:37Z</dcterms:created>
  <dcterms:modified xsi:type="dcterms:W3CDTF">2023-03-20T09:39:38Z</dcterms:modified>
</cp:coreProperties>
</file>