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E15" i="1" l="1"/>
  <c r="E42" i="1" l="1"/>
  <c r="E37" i="1" l="1"/>
  <c r="E8" i="1" l="1"/>
  <c r="E61" i="1" l="1"/>
  <c r="E32" i="1"/>
  <c r="E26" i="1"/>
  <c r="E13" i="1" l="1"/>
  <c r="C14" i="1"/>
  <c r="B14" i="1"/>
  <c r="E12" i="1" l="1"/>
  <c r="E11" i="1"/>
  <c r="E10" i="1"/>
  <c r="E14" i="1" l="1"/>
  <c r="E63" i="1"/>
  <c r="E64" i="1" l="1"/>
  <c r="E65" i="1" s="1"/>
</calcChain>
</file>

<file path=xl/sharedStrings.xml><?xml version="1.0" encoding="utf-8"?>
<sst xmlns="http://schemas.openxmlformats.org/spreadsheetml/2006/main" count="54" uniqueCount="54">
  <si>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</si>
  <si>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</si>
  <si>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</si>
  <si>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</si>
  <si>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</si>
  <si>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</si>
  <si>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</si>
  <si>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</si>
  <si>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</si>
  <si>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</si>
  <si>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</si>
  <si>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</si>
  <si>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</si>
  <si>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</si>
  <si>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</si>
  <si>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</si>
  <si>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</si>
  <si>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41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</si>
  <si>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</si>
  <si>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</si>
  <si>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</si>
  <si>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</si>
  <si>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</si>
  <si>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</si>
  <si>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>Тех.обслуживание приборов учета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</si>
  <si>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</si>
  <si>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</si>
  <si>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</si>
  <si>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</si>
  <si>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Корректировка задолженности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</si>
  <si>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</si>
  <si>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</si>
  <si>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</si>
  <si>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</si>
  <si>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Установка п/ящиков, информ.щита   /январь 2022г</t>
  </si>
  <si>
    <t>Установка обналички, доводчика на тамбурную дверь  /январь 2022г</t>
  </si>
  <si>
    <t>Год постройки-1966, панельный, газифицирован, количество этажей-5, подъездов-4, количество жилых квартир-75, кол-во нежилых помещений-5, общая площадь дома-3549,80 кол-во зарегистрированных-128</t>
  </si>
  <si>
    <t>Замена стояка с-мы отопления кв.50,54,58  /март 2022г</t>
  </si>
  <si>
    <t>Весенняя уборка придомовой территории, вывоз мусора  /апрель 2022г</t>
  </si>
  <si>
    <t>Установка мусорного бака  /апрель 2022г</t>
  </si>
  <si>
    <t>Опиловка деревьев  /май 2022г</t>
  </si>
  <si>
    <t>Ремонт м/панельных швов в подъезде, кв.71  /май 2022г</t>
  </si>
  <si>
    <t>Чистка контейнерной площадки /июнь 2022г</t>
  </si>
  <si>
    <t>Опиловка деревьев, вывоз веток   /июнь 2022г</t>
  </si>
  <si>
    <t>Тариф на тех/содерж-18,60, СОИ-факт,  вознаграждение домкома-52,8 с помещения</t>
  </si>
  <si>
    <t>Ремонт козырька 2п  /август 2022г</t>
  </si>
  <si>
    <t>за   2022 год</t>
  </si>
  <si>
    <t>Задолженность на 01.01.2023г.</t>
  </si>
  <si>
    <t xml:space="preserve">8. Средства на счете дома на 01.01.2023г.    </t>
  </si>
  <si>
    <t>Подготовка подъезда к ремонту 3п  /октябрь 2022г</t>
  </si>
  <si>
    <t>Уборка и вывоз мусора с контейнерной площадки  /октябрь 2022г</t>
  </si>
  <si>
    <t>Закрытие тех окна монтажной пеной  3п   /октябрь 2022г</t>
  </si>
  <si>
    <t>Погрузка, вывоз веток и листьев  /ноябрь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</si>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</sst>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8" fillId="0" borderId="17" xfId="0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0" fillId="0" borderId="0" xfId="0" applyAlignment="1"/>
    <xf numFmtId="0" fontId="0" fillId="0" borderId="22" xfId="0" applyBorder="1" applyAlignment="1">
      <alignment vertical="top" wrapText="1"/>
    </xf>
    <xf numFmtId="4" fontId="2" fillId="0" borderId="8" xfId="0" applyNumberFormat="1" applyFont="1" applyBorder="1" applyAlignment="1">
      <alignment horizontal="right" vertical="top"/>
    </xf>
    <xf numFmtId="4" fontId="2" fillId="0" borderId="7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18" xfId="0" applyNumberFormat="1" applyFont="1" applyFill="1" applyBorder="1" applyAlignment="1">
      <alignment vertical="top"/>
    </xf>
    <xf numFmtId="0" fontId="0" fillId="0" borderId="0" xfId="0" applyFill="1"/>
    <xf numFmtId="0" fontId="2" fillId="0" borderId="0" xfId="0" applyFont="1" applyAlignment="1"/>
    <xf numFmtId="4" fontId="2" fillId="0" borderId="24" xfId="0" applyNumberFormat="1" applyFont="1" applyBorder="1" applyAlignment="1">
      <alignment horizontal="right" vertical="top"/>
    </xf>
    <xf numFmtId="0" fontId="7" fillId="0" borderId="23" xfId="0" applyFont="1" applyBorder="1" applyAlignment="1">
      <alignment horizontal="center" vertical="top" wrapText="1"/>
    </xf>
    <xf numFmtId="4" fontId="2" fillId="0" borderId="26" xfId="0" applyNumberFormat="1" applyFont="1" applyBorder="1" applyAlignment="1">
      <alignment vertical="top"/>
    </xf>
    <xf numFmtId="0" fontId="9" fillId="0" borderId="6" xfId="0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0" fontId="8" fillId="0" borderId="27" xfId="0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4" fontId="3" fillId="0" borderId="30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20" xfId="0" applyFont="1" applyBorder="1" applyAlignment="1">
      <alignment vertical="top"/>
    </xf>
    <xf numFmtId="0" fontId="5" fillId="0" borderId="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21" xfId="0" applyFill="1" applyBorder="1" applyAlignment="1">
      <alignment vertical="top" wrapText="1"/>
    </xf>
    <xf numFmtId="0" fontId="0" fillId="0" borderId="3" xfId="0" applyFill="1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36" xfId="0" applyBorder="1" applyAlignment="1">
      <alignment vertical="top"/>
    </xf>
    <xf numFmtId="0" fontId="5" fillId="0" borderId="9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0" xfId="0" applyAlignment="1">
      <alignment vertical="center" wrapText="1"/>
    </xf>
    <xf numFmtId="0" fontId="0" fillId="0" borderId="25" xfId="0" applyBorder="1" applyAlignment="1">
      <alignment vertical="center" wrapText="1"/>
    </xf>
    <xf numFmtId="0" fontId="5" fillId="0" borderId="16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2" fillId="0" borderId="0" xfId="0" applyFont="1" applyAlignment="1"/>
    <xf numFmtId="0" fontId="7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13" xfId="0" applyFont="1" applyBorder="1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34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34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5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16" zoomScaleNormal="100" workbookViewId="0">
      <selection activeCell="A21" sqref="A21:D21"/>
    </sheetView>
  </sheetViews>
  <sheetFormatPr defaultRowHeight="13.2" x14ac:dyDescent="0.25"/>
  <cols>
    <col min="1" max="1" width="15.44140625" customWidth="1"/>
    <col min="2" max="2" width="24.6640625" customWidth="1"/>
    <col min="3" max="3" width="33" customWidth="1"/>
    <col min="4" max="4" width="17.5546875" hidden="1" customWidth="1"/>
    <col min="5" max="5" width="39.77734375" customWidth="1"/>
  </cols>
  <sheetData>
    <row r="1" spans="1:11" ht="17.399999999999999" x14ac:dyDescent="0.3">
      <c r="B1" s="25" t="s">
        <v>17</v>
      </c>
      <c r="C1" s="25"/>
      <c r="D1" s="25"/>
      <c r="E1" s="25"/>
      <c r="F1" s="25"/>
      <c r="G1" s="25"/>
      <c r="H1" s="25"/>
      <c r="I1" s="25"/>
      <c r="J1" s="25"/>
      <c r="K1" s="25"/>
    </row>
    <row r="2" spans="1:11" ht="18" thickBot="1" x14ac:dyDescent="0.35">
      <c r="B2" s="26" t="s">
        <v>46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48" customHeight="1" thickBot="1" x14ac:dyDescent="0.3">
      <c r="A3" s="63" t="s">
        <v>36</v>
      </c>
      <c r="B3" s="63"/>
      <c r="C3" s="63"/>
      <c r="D3" s="64"/>
      <c r="E3" s="22" t="s">
        <v>44</v>
      </c>
    </row>
    <row r="4" spans="1:11" ht="15.6" x14ac:dyDescent="0.3">
      <c r="B4" s="67" t="s">
        <v>30</v>
      </c>
      <c r="C4" s="67"/>
      <c r="D4" s="30"/>
      <c r="E4" s="3">
        <v>-800047.7</v>
      </c>
    </row>
    <row r="5" spans="1:11" ht="15.6" x14ac:dyDescent="0.3">
      <c r="B5" s="27" t="s">
        <v>31</v>
      </c>
      <c r="C5" s="27"/>
      <c r="D5" s="30"/>
      <c r="E5" s="27"/>
      <c r="F5" s="27"/>
      <c r="G5" s="27"/>
      <c r="H5" s="27"/>
      <c r="I5" s="27"/>
      <c r="J5" s="27"/>
      <c r="K5" s="27"/>
    </row>
    <row r="6" spans="1:11" ht="19.5" customHeight="1" thickBot="1" x14ac:dyDescent="0.35">
      <c r="B6" s="2" t="s">
        <v>32</v>
      </c>
      <c r="E6" s="3">
        <v>-377536.37</v>
      </c>
    </row>
    <row r="7" spans="1:11" ht="16.2" customHeight="1" thickBot="1" x14ac:dyDescent="0.3">
      <c r="A7" s="68" t="s">
        <v>8</v>
      </c>
      <c r="B7" s="69"/>
      <c r="C7" s="5" t="s">
        <v>9</v>
      </c>
      <c r="D7" s="32" t="s">
        <v>29</v>
      </c>
      <c r="E7" s="6" t="s">
        <v>47</v>
      </c>
    </row>
    <row r="8" spans="1:11" ht="16.2" customHeight="1" thickBot="1" x14ac:dyDescent="0.3">
      <c r="A8" s="70">
        <v>898642.7</v>
      </c>
      <c r="B8" s="71"/>
      <c r="C8" s="24">
        <v>812300.85</v>
      </c>
      <c r="D8" s="31"/>
      <c r="E8" s="23">
        <f>E6-D8+C8-A8</f>
        <v>-463878.22</v>
      </c>
    </row>
    <row r="9" spans="1:11" ht="12.75" customHeight="1" thickBot="1" x14ac:dyDescent="0.3">
      <c r="A9" s="72" t="s">
        <v>7</v>
      </c>
      <c r="B9" s="73"/>
      <c r="C9" s="73"/>
      <c r="D9" s="73"/>
      <c r="E9" s="74"/>
    </row>
    <row r="10" spans="1:11" ht="16.5" customHeight="1" x14ac:dyDescent="0.25">
      <c r="A10" s="7" t="s">
        <v>10</v>
      </c>
      <c r="B10" s="8">
        <v>0</v>
      </c>
      <c r="C10" s="9">
        <v>251.54</v>
      </c>
      <c r="D10" s="8"/>
      <c r="E10" s="10">
        <f>C10-B10</f>
        <v>251.54</v>
      </c>
    </row>
    <row r="11" spans="1:11" ht="16.5" customHeight="1" x14ac:dyDescent="0.25">
      <c r="A11" s="11" t="s">
        <v>11</v>
      </c>
      <c r="B11" s="12">
        <v>2782.28</v>
      </c>
      <c r="C11" s="13">
        <v>17.760000000000002</v>
      </c>
      <c r="D11" s="12"/>
      <c r="E11" s="14">
        <f>C11-B11</f>
        <v>-2764.52</v>
      </c>
    </row>
    <row r="12" spans="1:11" ht="16.5" customHeight="1" x14ac:dyDescent="0.25">
      <c r="A12" s="11" t="s">
        <v>13</v>
      </c>
      <c r="B12" s="12">
        <v>21342.799999999999</v>
      </c>
      <c r="C12" s="13">
        <v>16014.15</v>
      </c>
      <c r="D12" s="12"/>
      <c r="E12" s="14">
        <f>C12-B12</f>
        <v>-5328.65</v>
      </c>
    </row>
    <row r="13" spans="1:11" ht="16.5" customHeight="1" thickBot="1" x14ac:dyDescent="0.3">
      <c r="A13" s="37" t="s">
        <v>16</v>
      </c>
      <c r="B13" s="38">
        <v>4214.78</v>
      </c>
      <c r="C13" s="39">
        <v>3668.31</v>
      </c>
      <c r="D13" s="38"/>
      <c r="E13" s="40">
        <f>C13-B13</f>
        <v>-546.4699999999998</v>
      </c>
    </row>
    <row r="14" spans="1:11" ht="16.2" customHeight="1" thickBot="1" x14ac:dyDescent="0.3">
      <c r="A14" s="34" t="s">
        <v>12</v>
      </c>
      <c r="B14" s="35">
        <f>SUM(B10:B13)</f>
        <v>28339.859999999997</v>
      </c>
      <c r="C14" s="33">
        <f>SUM(C10:C13)</f>
        <v>19951.759999999998</v>
      </c>
      <c r="D14" s="33"/>
      <c r="E14" s="36">
        <f>SUM(E10:E13)</f>
        <v>-8388.0999999999985</v>
      </c>
    </row>
    <row r="15" spans="1:11" ht="17.25" customHeight="1" x14ac:dyDescent="0.25">
      <c r="B15" s="65" t="s">
        <v>4</v>
      </c>
      <c r="C15" s="65"/>
      <c r="D15" s="66"/>
      <c r="E15" s="4">
        <f>E8+76675.02</f>
        <v>-387203.19999999995</v>
      </c>
    </row>
    <row r="16" spans="1:11" ht="16.2" thickBot="1" x14ac:dyDescent="0.35">
      <c r="B16" s="1" t="s">
        <v>2</v>
      </c>
    </row>
    <row r="17" spans="1:5" ht="15.75" customHeight="1" x14ac:dyDescent="0.25">
      <c r="A17" s="57" t="s">
        <v>18</v>
      </c>
      <c r="B17" s="53"/>
      <c r="C17" s="53"/>
      <c r="D17" s="54"/>
      <c r="E17" s="10">
        <v>23783.66</v>
      </c>
    </row>
    <row r="18" spans="1:5" ht="15.75" customHeight="1" x14ac:dyDescent="0.25">
      <c r="A18" s="58" t="s">
        <v>19</v>
      </c>
      <c r="B18" s="50"/>
      <c r="C18" s="50"/>
      <c r="D18" s="51"/>
      <c r="E18" s="14">
        <v>7241.59</v>
      </c>
    </row>
    <row r="19" spans="1:5" ht="15.75" customHeight="1" x14ac:dyDescent="0.25">
      <c r="A19" s="58" t="s">
        <v>20</v>
      </c>
      <c r="B19" s="50"/>
      <c r="C19" s="50"/>
      <c r="D19" s="51"/>
      <c r="E19" s="14">
        <v>20317.32</v>
      </c>
    </row>
    <row r="20" spans="1:5" ht="15.75" customHeight="1" x14ac:dyDescent="0.25">
      <c r="A20" s="58" t="s">
        <v>0</v>
      </c>
      <c r="B20" s="50"/>
      <c r="C20" s="50"/>
      <c r="D20" s="51"/>
      <c r="E20" s="14">
        <v>23996.87</v>
      </c>
    </row>
    <row r="21" spans="1:5" ht="15.75" customHeight="1" x14ac:dyDescent="0.25">
      <c r="A21" s="58" t="s">
        <v>21</v>
      </c>
      <c r="B21" s="50"/>
      <c r="C21" s="50"/>
      <c r="D21" s="51"/>
      <c r="E21" s="14">
        <v>387638.16</v>
      </c>
    </row>
    <row r="22" spans="1:5" ht="15.75" customHeight="1" x14ac:dyDescent="0.25">
      <c r="A22" s="58" t="s">
        <v>22</v>
      </c>
      <c r="B22" s="50"/>
      <c r="C22" s="50"/>
      <c r="D22" s="51"/>
      <c r="E22" s="14">
        <v>14758.85</v>
      </c>
    </row>
    <row r="23" spans="1:5" ht="15.75" customHeight="1" x14ac:dyDescent="0.25">
      <c r="A23" s="58" t="s">
        <v>23</v>
      </c>
      <c r="B23" s="50"/>
      <c r="C23" s="50"/>
      <c r="D23" s="51"/>
      <c r="E23" s="14">
        <v>118847.3</v>
      </c>
    </row>
    <row r="24" spans="1:5" ht="15.75" customHeight="1" x14ac:dyDescent="0.25">
      <c r="A24" s="58" t="s">
        <v>53</v>
      </c>
      <c r="B24" s="50"/>
      <c r="C24" s="50"/>
      <c r="D24" s="51"/>
      <c r="E24" s="14">
        <v>42173</v>
      </c>
    </row>
    <row r="25" spans="1:5" ht="15.75" customHeight="1" thickBot="1" x14ac:dyDescent="0.3">
      <c r="A25" s="77" t="s">
        <v>24</v>
      </c>
      <c r="B25" s="78"/>
      <c r="C25" s="78"/>
      <c r="D25" s="79"/>
      <c r="E25" s="14">
        <v>12000</v>
      </c>
    </row>
    <row r="26" spans="1:5" ht="17.25" customHeight="1" thickBot="1" x14ac:dyDescent="0.3">
      <c r="A26" s="61" t="s">
        <v>1</v>
      </c>
      <c r="B26" s="62"/>
      <c r="C26" s="62"/>
      <c r="D26" s="80"/>
      <c r="E26" s="16">
        <f>SUM(E17:E25)</f>
        <v>650756.75</v>
      </c>
    </row>
    <row r="27" spans="1:5" ht="30.75" customHeight="1" thickBot="1" x14ac:dyDescent="0.35">
      <c r="B27" s="75" t="s">
        <v>14</v>
      </c>
      <c r="C27" s="76"/>
      <c r="D27" s="76"/>
      <c r="E27" s="76"/>
    </row>
    <row r="28" spans="1:5" ht="15.75" customHeight="1" x14ac:dyDescent="0.25">
      <c r="A28" s="57" t="s">
        <v>25</v>
      </c>
      <c r="B28" s="53"/>
      <c r="C28" s="53"/>
      <c r="D28" s="53"/>
      <c r="E28" s="10">
        <v>0</v>
      </c>
    </row>
    <row r="29" spans="1:5" ht="15.75" customHeight="1" x14ac:dyDescent="0.25">
      <c r="A29" s="58" t="s">
        <v>26</v>
      </c>
      <c r="B29" s="50"/>
      <c r="C29" s="50"/>
      <c r="D29" s="50"/>
      <c r="E29" s="14">
        <v>3143.08</v>
      </c>
    </row>
    <row r="30" spans="1:5" ht="15.75" customHeight="1" x14ac:dyDescent="0.25">
      <c r="A30" s="58" t="s">
        <v>27</v>
      </c>
      <c r="B30" s="50"/>
      <c r="C30" s="50"/>
      <c r="D30" s="50"/>
      <c r="E30" s="14">
        <v>23959.38</v>
      </c>
    </row>
    <row r="31" spans="1:5" ht="15.75" customHeight="1" thickBot="1" x14ac:dyDescent="0.3">
      <c r="A31" s="59" t="s">
        <v>28</v>
      </c>
      <c r="B31" s="59"/>
      <c r="C31" s="59"/>
      <c r="D31" s="60"/>
      <c r="E31" s="40">
        <v>4214.96</v>
      </c>
    </row>
    <row r="32" spans="1:5" ht="15.75" customHeight="1" thickBot="1" x14ac:dyDescent="0.3">
      <c r="A32" s="61" t="s">
        <v>15</v>
      </c>
      <c r="B32" s="62"/>
      <c r="C32" s="62"/>
      <c r="D32" s="62"/>
      <c r="E32" s="16">
        <f>SUM(E28:E31)</f>
        <v>31317.42</v>
      </c>
    </row>
    <row r="33" spans="1:5" s="17" customFormat="1" ht="21" customHeight="1" thickBot="1" x14ac:dyDescent="0.3">
      <c r="B33" s="46" t="s">
        <v>5</v>
      </c>
      <c r="C33" s="46"/>
      <c r="D33" s="46"/>
    </row>
    <row r="34" spans="1:5" ht="17.25" customHeight="1" x14ac:dyDescent="0.25">
      <c r="A34" s="52" t="s">
        <v>34</v>
      </c>
      <c r="B34" s="53"/>
      <c r="C34" s="53"/>
      <c r="D34" s="54"/>
      <c r="E34" s="10">
        <v>9912.2000000000007</v>
      </c>
    </row>
    <row r="35" spans="1:5" ht="14.25" customHeight="1" x14ac:dyDescent="0.25">
      <c r="A35" s="43" t="s">
        <v>35</v>
      </c>
      <c r="B35" s="50"/>
      <c r="C35" s="50"/>
      <c r="D35" s="51"/>
      <c r="E35" s="14">
        <v>4411.8</v>
      </c>
    </row>
    <row r="36" spans="1:5" ht="14.25" customHeight="1" x14ac:dyDescent="0.25">
      <c r="A36" s="43" t="s">
        <v>37</v>
      </c>
      <c r="B36" s="50"/>
      <c r="C36" s="50"/>
      <c r="D36" s="51"/>
      <c r="E36" s="14">
        <v>4460.1000000000004</v>
      </c>
    </row>
    <row r="37" spans="1:5" ht="14.25" customHeight="1" x14ac:dyDescent="0.25">
      <c r="A37" s="43" t="s">
        <v>38</v>
      </c>
      <c r="B37" s="50"/>
      <c r="C37" s="50"/>
      <c r="D37" s="51"/>
      <c r="E37" s="14">
        <f>2102.1+2488.6</f>
        <v>4590.7</v>
      </c>
    </row>
    <row r="38" spans="1:5" s="29" customFormat="1" ht="14.25" customHeight="1" x14ac:dyDescent="0.25">
      <c r="A38" s="55" t="s">
        <v>39</v>
      </c>
      <c r="B38" s="56"/>
      <c r="C38" s="56"/>
      <c r="D38" s="51"/>
      <c r="E38" s="28">
        <v>1130.4000000000001</v>
      </c>
    </row>
    <row r="39" spans="1:5" ht="14.25" customHeight="1" x14ac:dyDescent="0.25">
      <c r="A39" s="43" t="s">
        <v>40</v>
      </c>
      <c r="B39" s="50"/>
      <c r="C39" s="50"/>
      <c r="D39" s="51"/>
      <c r="E39" s="14">
        <v>11639</v>
      </c>
    </row>
    <row r="40" spans="1:5" ht="14.25" customHeight="1" x14ac:dyDescent="0.25">
      <c r="A40" s="43" t="s">
        <v>41</v>
      </c>
      <c r="B40" s="50"/>
      <c r="C40" s="50"/>
      <c r="D40" s="51"/>
      <c r="E40" s="14">
        <v>35750</v>
      </c>
    </row>
    <row r="41" spans="1:5" ht="14.25" customHeight="1" x14ac:dyDescent="0.25">
      <c r="A41" s="43" t="s">
        <v>42</v>
      </c>
      <c r="B41" s="50"/>
      <c r="C41" s="50"/>
      <c r="D41" s="51"/>
      <c r="E41" s="14">
        <v>3096.5</v>
      </c>
    </row>
    <row r="42" spans="1:5" ht="14.25" customHeight="1" x14ac:dyDescent="0.25">
      <c r="A42" s="43" t="s">
        <v>43</v>
      </c>
      <c r="B42" s="50"/>
      <c r="C42" s="50"/>
      <c r="D42" s="51"/>
      <c r="E42" s="14">
        <f>2638.6+1101.2</f>
        <v>3739.8</v>
      </c>
    </row>
    <row r="43" spans="1:5" ht="14.25" customHeight="1" x14ac:dyDescent="0.25">
      <c r="A43" s="43" t="s">
        <v>45</v>
      </c>
      <c r="B43" s="50"/>
      <c r="C43" s="50"/>
      <c r="D43" s="51"/>
      <c r="E43" s="14">
        <v>1019.5</v>
      </c>
    </row>
    <row r="44" spans="1:5" ht="14.25" customHeight="1" x14ac:dyDescent="0.25">
      <c r="A44" s="43" t="s">
        <v>49</v>
      </c>
      <c r="B44" s="50"/>
      <c r="C44" s="50"/>
      <c r="D44" s="51"/>
      <c r="E44" s="14">
        <v>896.9</v>
      </c>
    </row>
    <row r="45" spans="1:5" ht="15" x14ac:dyDescent="0.25">
      <c r="A45" s="43" t="s">
        <v>50</v>
      </c>
      <c r="B45" s="50"/>
      <c r="C45" s="50"/>
      <c r="D45" s="51"/>
      <c r="E45" s="14">
        <v>2119.3000000000002</v>
      </c>
    </row>
    <row r="46" spans="1:5" ht="14.25" customHeight="1" x14ac:dyDescent="0.25">
      <c r="A46" s="43" t="s">
        <v>51</v>
      </c>
      <c r="B46" s="50"/>
      <c r="C46" s="50"/>
      <c r="D46" s="51"/>
      <c r="E46" s="14">
        <v>1005.3</v>
      </c>
    </row>
    <row r="47" spans="1:5" ht="13.2" customHeight="1" thickBot="1" x14ac:dyDescent="0.3">
      <c r="A47" s="43" t="s">
        <v>52</v>
      </c>
      <c r="B47" s="44"/>
      <c r="C47" s="44"/>
      <c r="D47" s="45"/>
      <c r="E47" s="14">
        <v>2438.6</v>
      </c>
    </row>
    <row r="48" spans="1:5" ht="14.25" hidden="1" customHeight="1" x14ac:dyDescent="0.25">
      <c r="A48" s="43"/>
      <c r="B48" s="44"/>
      <c r="C48" s="44"/>
      <c r="D48" s="45"/>
      <c r="E48" s="14"/>
    </row>
    <row r="49" spans="1:5" ht="14.25" hidden="1" customHeight="1" x14ac:dyDescent="0.25">
      <c r="A49" s="43"/>
      <c r="B49" s="44"/>
      <c r="C49" s="44"/>
      <c r="D49" s="45"/>
      <c r="E49" s="14"/>
    </row>
    <row r="50" spans="1:5" ht="14.25" hidden="1" customHeight="1" x14ac:dyDescent="0.25">
      <c r="A50" s="43"/>
      <c r="B50" s="44"/>
      <c r="C50" s="44"/>
      <c r="D50" s="45"/>
      <c r="E50" s="14"/>
    </row>
    <row r="51" spans="1:5" ht="14.25" hidden="1" customHeight="1" x14ac:dyDescent="0.25">
      <c r="A51" s="43"/>
      <c r="B51" s="44"/>
      <c r="C51" s="44"/>
      <c r="D51" s="45"/>
      <c r="E51" s="14"/>
    </row>
    <row r="52" spans="1:5" ht="14.25" hidden="1" customHeight="1" x14ac:dyDescent="0.25">
      <c r="A52" s="43"/>
      <c r="B52" s="44"/>
      <c r="C52" s="44"/>
      <c r="D52" s="45"/>
      <c r="E52" s="14"/>
    </row>
    <row r="53" spans="1:5" ht="14.25" hidden="1" customHeight="1" x14ac:dyDescent="0.25">
      <c r="A53" s="43"/>
      <c r="B53" s="44"/>
      <c r="C53" s="44"/>
      <c r="D53" s="45"/>
      <c r="E53" s="14"/>
    </row>
    <row r="54" spans="1:5" ht="14.25" hidden="1" customHeight="1" x14ac:dyDescent="0.25">
      <c r="A54" s="43"/>
      <c r="B54" s="44"/>
      <c r="C54" s="44"/>
      <c r="D54" s="45"/>
      <c r="E54" s="14"/>
    </row>
    <row r="55" spans="1:5" ht="14.25" hidden="1" customHeight="1" x14ac:dyDescent="0.25">
      <c r="A55" s="43"/>
      <c r="B55" s="44"/>
      <c r="C55" s="44"/>
      <c r="D55" s="45"/>
      <c r="E55" s="14"/>
    </row>
    <row r="56" spans="1:5" ht="14.25" hidden="1" customHeight="1" x14ac:dyDescent="0.25">
      <c r="A56" s="43"/>
      <c r="B56" s="44"/>
      <c r="C56" s="44"/>
      <c r="D56" s="45"/>
      <c r="E56" s="14"/>
    </row>
    <row r="57" spans="1:5" ht="15.75" hidden="1" customHeight="1" x14ac:dyDescent="0.25">
      <c r="A57" s="43"/>
      <c r="B57" s="44"/>
      <c r="C57" s="44"/>
      <c r="D57" s="45"/>
      <c r="E57" s="14"/>
    </row>
    <row r="58" spans="1:5" ht="15.75" hidden="1" customHeight="1" x14ac:dyDescent="0.25">
      <c r="A58" s="43"/>
      <c r="B58" s="44"/>
      <c r="C58" s="44"/>
      <c r="D58" s="45"/>
      <c r="E58" s="14"/>
    </row>
    <row r="59" spans="1:5" ht="15.75" hidden="1" customHeight="1" x14ac:dyDescent="0.25">
      <c r="A59" s="43"/>
      <c r="B59" s="44"/>
      <c r="C59" s="44"/>
      <c r="D59" s="45"/>
      <c r="E59" s="14"/>
    </row>
    <row r="60" spans="1:5" ht="15.75" hidden="1" customHeight="1" thickBot="1" x14ac:dyDescent="0.3">
      <c r="A60" s="81"/>
      <c r="B60" s="82"/>
      <c r="C60" s="82"/>
      <c r="D60" s="83"/>
      <c r="E60" s="15"/>
    </row>
    <row r="61" spans="1:5" ht="19.5" customHeight="1" thickBot="1" x14ac:dyDescent="0.3">
      <c r="A61" s="47" t="s">
        <v>3</v>
      </c>
      <c r="B61" s="48"/>
      <c r="C61" s="48"/>
      <c r="D61" s="49"/>
      <c r="E61" s="41">
        <f>SUM(E34:E60)</f>
        <v>86210.1</v>
      </c>
    </row>
    <row r="62" spans="1:5" ht="3.75" customHeight="1" x14ac:dyDescent="0.25"/>
    <row r="63" spans="1:5" ht="16.2" customHeight="1" x14ac:dyDescent="0.25">
      <c r="B63" s="18" t="s">
        <v>6</v>
      </c>
      <c r="C63" s="21"/>
      <c r="D63" s="21"/>
      <c r="E63" s="42">
        <f>E32+E26+E61</f>
        <v>768284.27</v>
      </c>
    </row>
    <row r="64" spans="1:5" ht="15.6" x14ac:dyDescent="0.25">
      <c r="B64" s="18" t="s">
        <v>33</v>
      </c>
      <c r="C64" s="17"/>
      <c r="D64" s="17"/>
      <c r="E64" s="19">
        <f>C8-E63</f>
        <v>44016.579999999958</v>
      </c>
    </row>
    <row r="65" spans="2:5" ht="15" customHeight="1" x14ac:dyDescent="0.25">
      <c r="B65" s="18" t="s">
        <v>48</v>
      </c>
      <c r="C65" s="17"/>
      <c r="D65" s="17"/>
      <c r="E65" s="20">
        <f>E4+E64</f>
        <v>-756031.12</v>
      </c>
    </row>
  </sheetData>
  <mergeCells count="51">
    <mergeCell ref="A60:D60"/>
    <mergeCell ref="A55:D55"/>
    <mergeCell ref="A56:D56"/>
    <mergeCell ref="A57:D57"/>
    <mergeCell ref="A58:D58"/>
    <mergeCell ref="A59:D59"/>
    <mergeCell ref="A51:D51"/>
    <mergeCell ref="A52:D52"/>
    <mergeCell ref="A40:D40"/>
    <mergeCell ref="A41:D41"/>
    <mergeCell ref="A47:D47"/>
    <mergeCell ref="A48:D48"/>
    <mergeCell ref="A50:D50"/>
    <mergeCell ref="B27:E27"/>
    <mergeCell ref="A20:D20"/>
    <mergeCell ref="A21:D21"/>
    <mergeCell ref="A22:D22"/>
    <mergeCell ref="A23:D23"/>
    <mergeCell ref="A24:D24"/>
    <mergeCell ref="A25:D25"/>
    <mergeCell ref="A26:D26"/>
    <mergeCell ref="A3:D3"/>
    <mergeCell ref="B15:D15"/>
    <mergeCell ref="A17:D17"/>
    <mergeCell ref="A18:D18"/>
    <mergeCell ref="A19:D19"/>
    <mergeCell ref="B4:C4"/>
    <mergeCell ref="A7:B7"/>
    <mergeCell ref="A8:B8"/>
    <mergeCell ref="A9:E9"/>
    <mergeCell ref="A28:D28"/>
    <mergeCell ref="A29:D29"/>
    <mergeCell ref="A30:D30"/>
    <mergeCell ref="A31:D31"/>
    <mergeCell ref="A32:D32"/>
    <mergeCell ref="A53:D53"/>
    <mergeCell ref="A54:D54"/>
    <mergeCell ref="B33:D33"/>
    <mergeCell ref="A61:D61"/>
    <mergeCell ref="A42:D42"/>
    <mergeCell ref="A43:D43"/>
    <mergeCell ref="A44:D44"/>
    <mergeCell ref="A45:D45"/>
    <mergeCell ref="A46:D46"/>
    <mergeCell ref="A34:D34"/>
    <mergeCell ref="A49:D49"/>
    <mergeCell ref="A35:D35"/>
    <mergeCell ref="A36:D36"/>
    <mergeCell ref="A37:D37"/>
    <mergeCell ref="A38:D38"/>
    <mergeCell ref="A39:D39"/>
  </mergeCells>
  <phoneticPr fontId="4" type="noConversion"/>
  <pageMargins left="0.78740157480314965" right="0.39370078740157483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2023-03-03T02:30:12Z</cp:lastPrinted>
  <dcterms:created xsi:type="dcterms:W3CDTF">2012-01-24T09:54:37Z</dcterms:created>
  <dcterms:modified xsi:type="dcterms:W3CDTF">2023-03-20T09:38:45Z</dcterms:modified>
</cp:coreProperties>
</file>