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46" i="1" l="1"/>
  <c r="D38" i="1" l="1"/>
  <c r="D36" i="1" l="1"/>
  <c r="D35" i="1" l="1"/>
  <c r="D51" i="1" l="1"/>
  <c r="D24" i="1" l="1"/>
  <c r="D30" i="1"/>
  <c r="D52" i="1" l="1"/>
  <c r="D54" i="1" s="1"/>
  <c r="C14" i="1"/>
  <c r="B14" i="1"/>
  <c r="D13" i="1"/>
  <c r="D12" i="1"/>
  <c r="D11" i="1"/>
  <c r="D10" i="1"/>
  <c r="D8" i="1"/>
  <c r="D53" i="1" l="1"/>
  <c r="D14" i="1"/>
</calcChain>
</file>

<file path=xl/sharedStrings.xml><?xml version="1.0" encoding="utf-8"?>
<sst xmlns="http://schemas.openxmlformats.org/spreadsheetml/2006/main" count="53" uniqueCount="53">
  <si>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</si>
  <si>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</si>
  <si>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</si>
  <si>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</si>
  <si>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</si>
  <si>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</si>
  <si>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</si>
  <si>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</si>
  <si>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</si>
  <si>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</si>
  <si>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</si>
  <si>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</si>
  <si>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</si>
  <si>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</si>
  <si>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</si>
  <si>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</si>
  <si>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РАЗИНА, 1/1</t>
  </si>
  <si>
    <t>Отведение стоков ОИ</t>
  </si>
  <si>
    <t>Аварийная служба</t>
  </si>
  <si>
    <t xml:space="preserve">Услуги паспортной службы </t>
  </si>
  <si>
    <t>Услуги по начислению</t>
  </si>
  <si>
    <t>Услуги по содержанию МКД</t>
  </si>
  <si>
    <t>Услуги управления МКД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</si>
  <si>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</si>
  <si>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</si>
  <si>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</si>
  <si>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на содержание ОИ  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</si>
  <si>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</si>
  <si>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</si>
  <si>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</si>
  <si>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 xml:space="preserve">7. Накопительный счет за 2022 год                                </t>
  </si>
  <si>
    <t>Замена канализации кв.6  /январь 2022г</t>
  </si>
  <si>
    <t>Год постройки-1990, кирпичный, оборудован стационарными эл/плитами, количество этажей-5, количество подъездов-1, количество квартир-50, общая площадь дома-1618,50, кол-во зарегистрированных-78</t>
  </si>
  <si>
    <t>Ревизия силового эл.щита  /февраль 2022г</t>
  </si>
  <si>
    <t>Диагностика и чистка с-мы вентиляции кв.6  /февраль 2022г</t>
  </si>
  <si>
    <t>Ремонт подъездного освещения  /март 2022г</t>
  </si>
  <si>
    <t>Весенняя уборка придомовой территории, вывоз мусора  /апрель 2022г</t>
  </si>
  <si>
    <t>Замена стояков системы ГВС  кв.12, 22   /май 2022г</t>
  </si>
  <si>
    <t>Ремонт подъездного освещения  /май 2022г</t>
  </si>
  <si>
    <t>Установка перил  /июнь 2022г</t>
  </si>
  <si>
    <t xml:space="preserve">Тех.обслуживание узла ОДПУ </t>
  </si>
  <si>
    <t>Ремонт подъездного освещения  /июль 2022г</t>
  </si>
  <si>
    <t>Ремонт участка канализации кв.6  /август 2022г</t>
  </si>
  <si>
    <t>Ремонт освещения кв.19  /сентябрь 2022г</t>
  </si>
  <si>
    <t>Запенивание швов плит перекрытия кв.5  /сентябрь 2022г</t>
  </si>
  <si>
    <t>за    2022 год</t>
  </si>
  <si>
    <t>Задолженность на 01.01.2023г.</t>
  </si>
  <si>
    <t xml:space="preserve">8. Средства на счете дома на 01.01.2023г.    </t>
  </si>
  <si>
    <t>Тариф на тех/содерж-20,27, СОИ-факт</t>
  </si>
  <si>
    <t>Ремонт подъездного освещения  /октябрь 2022г</t>
  </si>
  <si>
    <t>Ремонт подъездного освещения /ноябрь 2022г</t>
  </si>
  <si>
    <t>Закладка ввода тепловых сетей  /декабрь 2022г</t>
  </si>
  <si>
    <t>Установка пластиковых окон /октябрь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</si>
</sst>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vertical="top" wrapText="1"/>
    </xf>
    <xf numFmtId="0" fontId="8" fillId="0" borderId="11" xfId="0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0" fontId="8" fillId="0" borderId="13" xfId="0" applyFont="1" applyBorder="1" applyAlignment="1">
      <alignment vertical="top"/>
    </xf>
    <xf numFmtId="4" fontId="3" fillId="0" borderId="4" xfId="0" applyNumberFormat="1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0" fontId="8" fillId="0" borderId="27" xfId="0" applyFont="1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0" fontId="8" fillId="0" borderId="9" xfId="0" applyFont="1" applyBorder="1" applyAlignment="1">
      <alignment vertical="top"/>
    </xf>
    <xf numFmtId="4" fontId="3" fillId="0" borderId="7" xfId="0" applyNumberFormat="1" applyFont="1" applyBorder="1" applyAlignment="1">
      <alignment vertical="top"/>
    </xf>
    <xf numFmtId="4" fontId="3" fillId="0" borderId="8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/>
    </xf>
    <xf numFmtId="0" fontId="9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3" borderId="14" xfId="0" applyNumberFormat="1" applyFont="1" applyFill="1" applyBorder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4" fontId="3" fillId="0" borderId="29" xfId="0" applyNumberFormat="1" applyFont="1" applyBorder="1" applyAlignment="1">
      <alignment vertical="top"/>
    </xf>
    <xf numFmtId="0" fontId="0" fillId="0" borderId="30" xfId="0" applyBorder="1" applyAlignment="1">
      <alignment vertical="top" wrapText="1"/>
    </xf>
    <xf numFmtId="4" fontId="2" fillId="0" borderId="7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vertical="top"/>
    </xf>
    <xf numFmtId="4" fontId="2" fillId="0" borderId="8" xfId="0" applyNumberFormat="1" applyFont="1" applyBorder="1" applyAlignment="1">
      <alignment horizontal="right" vertical="top"/>
    </xf>
    <xf numFmtId="0" fontId="0" fillId="0" borderId="2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5" fillId="0" borderId="9" xfId="0" applyFont="1" applyBorder="1" applyAlignment="1">
      <alignment vertical="top"/>
    </xf>
    <xf numFmtId="0" fontId="0" fillId="0" borderId="7" xfId="0" applyBorder="1" applyAlignment="1">
      <alignment vertical="top"/>
    </xf>
    <xf numFmtId="0" fontId="7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4" fontId="2" fillId="0" borderId="9" xfId="0" applyNumberFormat="1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4" fontId="9" fillId="0" borderId="0" xfId="0" applyNumberFormat="1" applyFont="1" applyBorder="1" applyAlignment="1"/>
    <xf numFmtId="0" fontId="9" fillId="0" borderId="0" xfId="0" applyFont="1" applyBorder="1" applyAlignment="1"/>
    <xf numFmtId="0" fontId="9" fillId="0" borderId="10" xfId="0" applyFont="1" applyBorder="1" applyAlignment="1"/>
    <xf numFmtId="0" fontId="5" fillId="0" borderId="18" xfId="0" applyFont="1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2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0" xfId="0" applyFont="1" applyAlignment="1"/>
    <xf numFmtId="0" fontId="5" fillId="0" borderId="32" xfId="0" applyFont="1" applyBorder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zoomScaleNormal="100" workbookViewId="0">
      <selection activeCell="I27" sqref="I27"/>
    </sheetView>
  </sheetViews>
  <sheetFormatPr defaultRowHeight="13.2" x14ac:dyDescent="0.25"/>
  <cols>
    <col min="1" max="1" width="14.6640625" customWidth="1"/>
    <col min="2" max="2" width="26.6640625" customWidth="1"/>
    <col min="3" max="3" width="33.21875" customWidth="1"/>
    <col min="4" max="4" width="31.77734375" customWidth="1"/>
  </cols>
  <sheetData>
    <row r="1" spans="1:10" ht="17.399999999999999" x14ac:dyDescent="0.3">
      <c r="B1" s="33" t="s">
        <v>16</v>
      </c>
      <c r="C1" s="33"/>
      <c r="D1" s="33"/>
      <c r="E1" s="33"/>
      <c r="F1" s="33"/>
      <c r="G1" s="33"/>
      <c r="H1" s="33"/>
      <c r="I1" s="33"/>
      <c r="J1" s="33"/>
    </row>
    <row r="2" spans="1:10" ht="18" thickBot="1" x14ac:dyDescent="0.35">
      <c r="B2" s="34" t="s">
        <v>45</v>
      </c>
      <c r="C2" s="34"/>
      <c r="D2" s="34"/>
      <c r="E2" s="34"/>
      <c r="F2" s="34"/>
      <c r="G2" s="34"/>
      <c r="H2" s="34"/>
      <c r="I2" s="34"/>
      <c r="J2" s="34"/>
    </row>
    <row r="3" spans="1:10" ht="41.4" customHeight="1" thickBot="1" x14ac:dyDescent="0.35">
      <c r="A3" s="59" t="s">
        <v>32</v>
      </c>
      <c r="B3" s="59"/>
      <c r="C3" s="60"/>
      <c r="D3" s="31" t="s">
        <v>48</v>
      </c>
      <c r="E3" s="23"/>
      <c r="F3" s="23"/>
      <c r="G3" s="23"/>
      <c r="H3" s="23"/>
      <c r="I3" s="23"/>
      <c r="J3" s="23"/>
    </row>
    <row r="4" spans="1:10" ht="15.6" x14ac:dyDescent="0.3">
      <c r="B4" s="57" t="s">
        <v>27</v>
      </c>
      <c r="C4" s="57"/>
      <c r="D4" s="2">
        <v>-361997.5</v>
      </c>
    </row>
    <row r="5" spans="1:10" ht="15.6" x14ac:dyDescent="0.3">
      <c r="B5" s="35" t="s">
        <v>28</v>
      </c>
      <c r="C5" s="35"/>
      <c r="D5" s="35"/>
      <c r="E5" s="35"/>
      <c r="F5" s="35"/>
      <c r="G5" s="35"/>
      <c r="H5" s="35"/>
      <c r="I5" s="35"/>
      <c r="J5" s="35"/>
    </row>
    <row r="6" spans="1:10" ht="19.5" customHeight="1" thickBot="1" x14ac:dyDescent="0.3">
      <c r="B6" s="36" t="s">
        <v>29</v>
      </c>
      <c r="D6" s="26">
        <v>-92609.08</v>
      </c>
    </row>
    <row r="7" spans="1:10" ht="14.4" customHeight="1" thickBot="1" x14ac:dyDescent="0.3">
      <c r="A7" s="43" t="s">
        <v>8</v>
      </c>
      <c r="B7" s="44"/>
      <c r="C7" s="4" t="s">
        <v>9</v>
      </c>
      <c r="D7" s="5" t="s">
        <v>46</v>
      </c>
    </row>
    <row r="8" spans="1:10" ht="16.2" thickBot="1" x14ac:dyDescent="0.3">
      <c r="A8" s="45">
        <v>437871.43</v>
      </c>
      <c r="B8" s="46"/>
      <c r="C8" s="32">
        <v>401769.79</v>
      </c>
      <c r="D8" s="37">
        <f>D6+C8-A8</f>
        <v>-128710.72000000003</v>
      </c>
    </row>
    <row r="9" spans="1:10" s="22" customFormat="1" ht="12.75" customHeight="1" thickBot="1" x14ac:dyDescent="0.3">
      <c r="A9" s="47" t="s">
        <v>7</v>
      </c>
      <c r="B9" s="48"/>
      <c r="C9" s="48"/>
      <c r="D9" s="49"/>
    </row>
    <row r="10" spans="1:10" ht="16.5" customHeight="1" x14ac:dyDescent="0.25">
      <c r="A10" s="6" t="s">
        <v>10</v>
      </c>
      <c r="B10" s="15">
        <v>14930.95</v>
      </c>
      <c r="C10" s="15">
        <v>13935.15</v>
      </c>
      <c r="D10" s="7">
        <f>C10-B10</f>
        <v>-995.80000000000109</v>
      </c>
    </row>
    <row r="11" spans="1:10" ht="16.5" customHeight="1" x14ac:dyDescent="0.25">
      <c r="A11" s="8" t="s">
        <v>11</v>
      </c>
      <c r="B11" s="14">
        <v>0</v>
      </c>
      <c r="C11" s="14">
        <v>45.28</v>
      </c>
      <c r="D11" s="10">
        <f>C11-B11</f>
        <v>45.28</v>
      </c>
    </row>
    <row r="12" spans="1:10" ht="16.5" customHeight="1" x14ac:dyDescent="0.25">
      <c r="A12" s="8" t="s">
        <v>13</v>
      </c>
      <c r="B12" s="14">
        <v>11948.99</v>
      </c>
      <c r="C12" s="14">
        <v>10868.6</v>
      </c>
      <c r="D12" s="10">
        <f>C12-B12</f>
        <v>-1080.3899999999994</v>
      </c>
    </row>
    <row r="13" spans="1:10" ht="16.5" customHeight="1" thickBot="1" x14ac:dyDescent="0.3">
      <c r="A13" s="16" t="s">
        <v>17</v>
      </c>
      <c r="B13" s="9">
        <v>4308.2700000000004</v>
      </c>
      <c r="C13" s="9">
        <v>3990.49</v>
      </c>
      <c r="D13" s="17">
        <f>C13-B13</f>
        <v>-317.78000000000065</v>
      </c>
    </row>
    <row r="14" spans="1:10" ht="16.5" customHeight="1" thickBot="1" x14ac:dyDescent="0.3">
      <c r="A14" s="18" t="s">
        <v>12</v>
      </c>
      <c r="B14" s="19">
        <f>SUM(B10:B13)</f>
        <v>31188.210000000003</v>
      </c>
      <c r="C14" s="19">
        <f>SUM(C10:C13)</f>
        <v>28839.519999999997</v>
      </c>
      <c r="D14" s="20">
        <f>SUM(D10:D13)</f>
        <v>-2348.6900000000014</v>
      </c>
    </row>
    <row r="15" spans="1:10" ht="16.2" customHeight="1" x14ac:dyDescent="0.25">
      <c r="B15" s="58" t="s">
        <v>4</v>
      </c>
      <c r="C15" s="58"/>
      <c r="D15" s="3">
        <f>D8+38180.73</f>
        <v>-90529.99000000002</v>
      </c>
    </row>
    <row r="16" spans="1:10" ht="16.2" thickBot="1" x14ac:dyDescent="0.35">
      <c r="B16" s="1" t="s">
        <v>2</v>
      </c>
    </row>
    <row r="17" spans="1:4" ht="16.5" customHeight="1" x14ac:dyDescent="0.25">
      <c r="A17" s="54" t="s">
        <v>18</v>
      </c>
      <c r="B17" s="53"/>
      <c r="C17" s="53"/>
      <c r="D17" s="7">
        <v>10843.95</v>
      </c>
    </row>
    <row r="18" spans="1:4" ht="16.5" customHeight="1" x14ac:dyDescent="0.25">
      <c r="A18" s="55" t="s">
        <v>19</v>
      </c>
      <c r="B18" s="56"/>
      <c r="C18" s="56"/>
      <c r="D18" s="10">
        <v>3301.74</v>
      </c>
    </row>
    <row r="19" spans="1:4" ht="16.5" customHeight="1" x14ac:dyDescent="0.25">
      <c r="A19" s="55" t="s">
        <v>20</v>
      </c>
      <c r="B19" s="56"/>
      <c r="C19" s="56"/>
      <c r="D19" s="10">
        <v>10043.44</v>
      </c>
    </row>
    <row r="20" spans="1:4" ht="16.5" customHeight="1" x14ac:dyDescent="0.25">
      <c r="A20" s="55" t="s">
        <v>0</v>
      </c>
      <c r="B20" s="56"/>
      <c r="C20" s="56"/>
      <c r="D20" s="10">
        <v>12017.09</v>
      </c>
    </row>
    <row r="21" spans="1:4" ht="16.5" customHeight="1" x14ac:dyDescent="0.25">
      <c r="A21" s="55" t="s">
        <v>21</v>
      </c>
      <c r="B21" s="56"/>
      <c r="C21" s="56"/>
      <c r="D21" s="10">
        <v>176740.2</v>
      </c>
    </row>
    <row r="22" spans="1:4" ht="16.5" customHeight="1" thickBot="1" x14ac:dyDescent="0.3">
      <c r="A22" s="55" t="s">
        <v>22</v>
      </c>
      <c r="B22" s="56"/>
      <c r="C22" s="56"/>
      <c r="D22" s="28">
        <v>51613.97</v>
      </c>
    </row>
    <row r="23" spans="1:4" ht="16.5" hidden="1" customHeight="1" thickBot="1" x14ac:dyDescent="0.3">
      <c r="A23" s="55" t="s">
        <v>40</v>
      </c>
      <c r="B23" s="56"/>
      <c r="C23" s="56"/>
      <c r="D23" s="10"/>
    </row>
    <row r="24" spans="1:4" ht="17.25" customHeight="1" thickBot="1" x14ac:dyDescent="0.3">
      <c r="A24" s="41" t="s">
        <v>1</v>
      </c>
      <c r="B24" s="42"/>
      <c r="C24" s="42"/>
      <c r="D24" s="21">
        <f>SUM(D17:D23)</f>
        <v>264560.39</v>
      </c>
    </row>
    <row r="25" spans="1:4" s="25" customFormat="1" ht="35.25" customHeight="1" thickBot="1" x14ac:dyDescent="0.3">
      <c r="B25" s="64" t="s">
        <v>14</v>
      </c>
      <c r="C25" s="59"/>
      <c r="D25" s="59"/>
    </row>
    <row r="26" spans="1:4" ht="15.75" customHeight="1" x14ac:dyDescent="0.25">
      <c r="A26" s="54" t="s">
        <v>23</v>
      </c>
      <c r="B26" s="53"/>
      <c r="C26" s="53"/>
      <c r="D26" s="7">
        <v>14659.19</v>
      </c>
    </row>
    <row r="27" spans="1:4" ht="15.75" customHeight="1" x14ac:dyDescent="0.25">
      <c r="A27" s="55" t="s">
        <v>24</v>
      </c>
      <c r="B27" s="56"/>
      <c r="C27" s="56"/>
      <c r="D27" s="10">
        <v>0</v>
      </c>
    </row>
    <row r="28" spans="1:4" ht="15.75" customHeight="1" x14ac:dyDescent="0.25">
      <c r="A28" s="55" t="s">
        <v>25</v>
      </c>
      <c r="B28" s="56"/>
      <c r="C28" s="56"/>
      <c r="D28" s="10">
        <v>15841.98</v>
      </c>
    </row>
    <row r="29" spans="1:4" ht="15.75" customHeight="1" thickBot="1" x14ac:dyDescent="0.3">
      <c r="A29" s="65" t="s">
        <v>26</v>
      </c>
      <c r="B29" s="66"/>
      <c r="C29" s="66"/>
      <c r="D29" s="12">
        <v>4307.8500000000004</v>
      </c>
    </row>
    <row r="30" spans="1:4" ht="15.75" customHeight="1" thickBot="1" x14ac:dyDescent="0.3">
      <c r="A30" s="50" t="s">
        <v>15</v>
      </c>
      <c r="B30" s="51"/>
      <c r="C30" s="51"/>
      <c r="D30" s="13">
        <f>SUM(D26:D29)</f>
        <v>34809.019999999997</v>
      </c>
    </row>
    <row r="31" spans="1:4" ht="18.600000000000001" customHeight="1" thickBot="1" x14ac:dyDescent="0.3">
      <c r="B31" s="24" t="s">
        <v>5</v>
      </c>
    </row>
    <row r="32" spans="1:4" ht="15" customHeight="1" x14ac:dyDescent="0.25">
      <c r="A32" s="52" t="s">
        <v>31</v>
      </c>
      <c r="B32" s="53"/>
      <c r="C32" s="53"/>
      <c r="D32" s="7">
        <v>5399.1</v>
      </c>
    </row>
    <row r="33" spans="1:4" ht="16.5" customHeight="1" x14ac:dyDescent="0.25">
      <c r="A33" s="38" t="s">
        <v>33</v>
      </c>
      <c r="B33" s="39"/>
      <c r="C33" s="40"/>
      <c r="D33" s="30">
        <v>636.6</v>
      </c>
    </row>
    <row r="34" spans="1:4" ht="16.5" customHeight="1" x14ac:dyDescent="0.25">
      <c r="A34" s="38" t="s">
        <v>34</v>
      </c>
      <c r="B34" s="39"/>
      <c r="C34" s="40"/>
      <c r="D34" s="10">
        <v>2000</v>
      </c>
    </row>
    <row r="35" spans="1:4" ht="16.5" customHeight="1" x14ac:dyDescent="0.25">
      <c r="A35" s="38" t="s">
        <v>35</v>
      </c>
      <c r="B35" s="39"/>
      <c r="C35" s="40"/>
      <c r="D35" s="10">
        <f>105+3068.6+5508.3</f>
        <v>8681.9</v>
      </c>
    </row>
    <row r="36" spans="1:4" ht="16.5" customHeight="1" x14ac:dyDescent="0.25">
      <c r="A36" s="38" t="s">
        <v>36</v>
      </c>
      <c r="B36" s="39"/>
      <c r="C36" s="40"/>
      <c r="D36" s="10">
        <f>1343.9+1469.3</f>
        <v>2813.2</v>
      </c>
    </row>
    <row r="37" spans="1:4" ht="16.5" customHeight="1" x14ac:dyDescent="0.25">
      <c r="A37" s="38" t="s">
        <v>37</v>
      </c>
      <c r="B37" s="39"/>
      <c r="C37" s="40"/>
      <c r="D37" s="10">
        <v>4068.3</v>
      </c>
    </row>
    <row r="38" spans="1:4" ht="16.5" customHeight="1" x14ac:dyDescent="0.25">
      <c r="A38" s="38" t="s">
        <v>38</v>
      </c>
      <c r="B38" s="39"/>
      <c r="C38" s="40"/>
      <c r="D38" s="17">
        <f>1042.9+230</f>
        <v>1272.9000000000001</v>
      </c>
    </row>
    <row r="39" spans="1:4" ht="16.5" customHeight="1" x14ac:dyDescent="0.25">
      <c r="A39" s="38" t="s">
        <v>39</v>
      </c>
      <c r="B39" s="39"/>
      <c r="C39" s="40"/>
      <c r="D39" s="17">
        <v>3034.8</v>
      </c>
    </row>
    <row r="40" spans="1:4" ht="16.5" customHeight="1" x14ac:dyDescent="0.25">
      <c r="A40" s="38" t="s">
        <v>41</v>
      </c>
      <c r="B40" s="39"/>
      <c r="C40" s="40"/>
      <c r="D40" s="17">
        <v>105</v>
      </c>
    </row>
    <row r="41" spans="1:4" ht="16.5" customHeight="1" x14ac:dyDescent="0.25">
      <c r="A41" s="38" t="s">
        <v>42</v>
      </c>
      <c r="B41" s="39"/>
      <c r="C41" s="40"/>
      <c r="D41" s="17">
        <v>2759.4</v>
      </c>
    </row>
    <row r="42" spans="1:4" ht="16.5" customHeight="1" x14ac:dyDescent="0.25">
      <c r="A42" s="38" t="s">
        <v>43</v>
      </c>
      <c r="B42" s="39"/>
      <c r="C42" s="40"/>
      <c r="D42" s="17">
        <v>784.4</v>
      </c>
    </row>
    <row r="43" spans="1:4" ht="16.5" customHeight="1" x14ac:dyDescent="0.25">
      <c r="A43" s="38" t="s">
        <v>44</v>
      </c>
      <c r="B43" s="39"/>
      <c r="C43" s="40"/>
      <c r="D43" s="17">
        <v>2961.2</v>
      </c>
    </row>
    <row r="44" spans="1:4" ht="16.5" customHeight="1" x14ac:dyDescent="0.25">
      <c r="A44" s="38" t="s">
        <v>49</v>
      </c>
      <c r="B44" s="39"/>
      <c r="C44" s="40"/>
      <c r="D44" s="17">
        <v>85</v>
      </c>
    </row>
    <row r="45" spans="1:4" ht="16.5" customHeight="1" x14ac:dyDescent="0.25">
      <c r="A45" s="38" t="s">
        <v>52</v>
      </c>
      <c r="B45" s="39"/>
      <c r="C45" s="40"/>
      <c r="D45" s="17">
        <v>66873</v>
      </c>
    </row>
    <row r="46" spans="1:4" ht="16.5" customHeight="1" x14ac:dyDescent="0.25">
      <c r="A46" s="38" t="s">
        <v>50</v>
      </c>
      <c r="B46" s="39"/>
      <c r="C46" s="40"/>
      <c r="D46" s="17">
        <f>1067.2+2344.3</f>
        <v>3411.5</v>
      </c>
    </row>
    <row r="47" spans="1:4" ht="16.5" customHeight="1" thickBot="1" x14ac:dyDescent="0.3">
      <c r="A47" s="38" t="s">
        <v>51</v>
      </c>
      <c r="B47" s="39"/>
      <c r="C47" s="40"/>
      <c r="D47" s="17">
        <v>895.9</v>
      </c>
    </row>
    <row r="48" spans="1:4" ht="16.5" hidden="1" customHeight="1" x14ac:dyDescent="0.25">
      <c r="A48" s="38"/>
      <c r="B48" s="39"/>
      <c r="C48" s="40"/>
      <c r="D48" s="17"/>
    </row>
    <row r="49" spans="1:4" ht="16.5" hidden="1" customHeight="1" x14ac:dyDescent="0.25">
      <c r="A49" s="38"/>
      <c r="B49" s="39"/>
      <c r="C49" s="40"/>
      <c r="D49" s="17"/>
    </row>
    <row r="50" spans="1:4" ht="18.75" hidden="1" customHeight="1" thickBot="1" x14ac:dyDescent="0.3">
      <c r="A50" s="61"/>
      <c r="B50" s="62"/>
      <c r="C50" s="63"/>
      <c r="D50" s="11"/>
    </row>
    <row r="51" spans="1:4" ht="16.2" customHeight="1" thickBot="1" x14ac:dyDescent="0.3">
      <c r="A51" s="41" t="s">
        <v>3</v>
      </c>
      <c r="B51" s="42"/>
      <c r="C51" s="42"/>
      <c r="D51" s="21">
        <f>SUM(D32:D50)</f>
        <v>105782.2</v>
      </c>
    </row>
    <row r="52" spans="1:4" s="25" customFormat="1" ht="19.5" customHeight="1" x14ac:dyDescent="0.25">
      <c r="B52" s="24" t="s">
        <v>6</v>
      </c>
      <c r="D52" s="29">
        <f>D24+D30+D51</f>
        <v>405151.61000000004</v>
      </c>
    </row>
    <row r="53" spans="1:4" ht="15.6" x14ac:dyDescent="0.25">
      <c r="B53" s="24" t="s">
        <v>30</v>
      </c>
      <c r="C53" s="25"/>
      <c r="D53" s="29">
        <f>C8-D52</f>
        <v>-3381.8200000000652</v>
      </c>
    </row>
    <row r="54" spans="1:4" ht="15" customHeight="1" x14ac:dyDescent="0.25">
      <c r="B54" s="24" t="s">
        <v>47</v>
      </c>
      <c r="C54" s="25"/>
      <c r="D54" s="26">
        <f>D4+C8-D52</f>
        <v>-365379.32000000007</v>
      </c>
    </row>
    <row r="55" spans="1:4" ht="15.6" x14ac:dyDescent="0.25">
      <c r="D55" s="27"/>
    </row>
  </sheetData>
  <mergeCells count="40">
    <mergeCell ref="A3:C3"/>
    <mergeCell ref="A50:C50"/>
    <mergeCell ref="A36:C36"/>
    <mergeCell ref="A21:C21"/>
    <mergeCell ref="A22:C22"/>
    <mergeCell ref="B25:D25"/>
    <mergeCell ref="A29:C29"/>
    <mergeCell ref="A33:C33"/>
    <mergeCell ref="A23:C23"/>
    <mergeCell ref="A34:C34"/>
    <mergeCell ref="A37:C37"/>
    <mergeCell ref="A38:C38"/>
    <mergeCell ref="A39:C39"/>
    <mergeCell ref="A40:C40"/>
    <mergeCell ref="A19:C19"/>
    <mergeCell ref="A35:C35"/>
    <mergeCell ref="A46:C46"/>
    <mergeCell ref="A47:C47"/>
    <mergeCell ref="B4:C4"/>
    <mergeCell ref="B15:C15"/>
    <mergeCell ref="A43:C43"/>
    <mergeCell ref="A44:C44"/>
    <mergeCell ref="A41:C41"/>
    <mergeCell ref="A45:C45"/>
    <mergeCell ref="A48:C48"/>
    <mergeCell ref="A49:C49"/>
    <mergeCell ref="A51:C51"/>
    <mergeCell ref="A7:B7"/>
    <mergeCell ref="A8:B8"/>
    <mergeCell ref="A9:D9"/>
    <mergeCell ref="A30:C30"/>
    <mergeCell ref="A32:C32"/>
    <mergeCell ref="A24:C24"/>
    <mergeCell ref="A26:C26"/>
    <mergeCell ref="A27:C27"/>
    <mergeCell ref="A28:C28"/>
    <mergeCell ref="A17:C17"/>
    <mergeCell ref="A18:C18"/>
    <mergeCell ref="A42:C42"/>
    <mergeCell ref="A20:C20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2023-03-02T05:59:31Z</cp:lastPrinted>
  <dcterms:created xsi:type="dcterms:W3CDTF">2012-01-24T09:54:37Z</dcterms:created>
  <dcterms:modified xsi:type="dcterms:W3CDTF">2023-03-02T05:59:35Z</dcterms:modified>
</cp:coreProperties>
</file>