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4" i="1" l="1"/>
  <c r="D39" i="1" l="1"/>
  <c r="D34" i="1" l="1"/>
  <c r="D33" i="1" l="1"/>
  <c r="D49" i="1" l="1"/>
  <c r="D31" i="1"/>
  <c r="D25" i="1"/>
  <c r="C14" i="1"/>
  <c r="B14" i="1"/>
  <c r="D13" i="1"/>
  <c r="D12" i="1"/>
  <c r="D11" i="1"/>
  <c r="D10" i="1"/>
  <c r="D8" i="1"/>
  <c r="D50" i="1" l="1"/>
  <c r="D51" i="1" s="1"/>
  <c r="D52" i="1" s="1"/>
  <c r="D14" i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<sst xmlns="http://schemas.openxmlformats.org/spreadsheetml/2006/main" count="52" uniqueCount="52">
  <si>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</si>
  <si>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</si>
  <si>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</si>
  <si>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</si>
  <si>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</si>
  <si>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</si>
  <si>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</si>
  <si>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</si>
  <si>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</si>
  <si>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</si>
  <si>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</si>
  <si>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</si>
  <si>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</si>
  <si>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</si>
  <si>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</si>
  <si>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</si>
  <si>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</si>
  <si>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3</t>
  </si>
  <si>
    <t>Тариф на тех/содерж-15,60, СОИ-факт, вознаграждение домкома-63,36 с помещения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</si>
  <si>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</si>
  <si>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</si>
  <si>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</si>
  <si>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</si>
  <si>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</si>
  <si>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</si>
  <si>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</si>
  <si>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</si>
  <si>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отведение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</si>
  <si>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</si>
  <si>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</si>
  <si>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</si>
  <si>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</si>
  <si>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Замена кран/фильтра ХВС кв.40, 83  /январь 2022г</t>
  </si>
  <si>
    <t>Год постройки-2017, кирпичный, оборудован стационарными эл/плитами, количество этажей-5, количество подъездов-9, количество квартир-179, общая площадь дома-5710,80, кол-во зарегистрированных-245</t>
  </si>
  <si>
    <t>Ремонт подъездного освещения  /февраль 2022г</t>
  </si>
  <si>
    <t>Ремонт и регулировка дверей, установка отбойников  /март 2022г</t>
  </si>
  <si>
    <t>Весенняя уборка придомовой территории   /апрель 2022г</t>
  </si>
  <si>
    <t>Ремонт освещения  /апрель 2022г</t>
  </si>
  <si>
    <t>Замена крана 6п  /май 2022г</t>
  </si>
  <si>
    <t>Опиловка деревьев, вывоз веток  /май 2022г</t>
  </si>
  <si>
    <t>Ремонт освещения 3п /июнь 2022г</t>
  </si>
  <si>
    <t>Ремонт и установка мусорного бака  /август 2022г</t>
  </si>
  <si>
    <t>Установка замков на эл/щит  /сентябрь 2022г</t>
  </si>
  <si>
    <t xml:space="preserve">Тех.обслуживание ОДПУ </t>
  </si>
  <si>
    <t>за    2022 год</t>
  </si>
  <si>
    <t>Задолженность на 01.01.2023г.</t>
  </si>
  <si>
    <t xml:space="preserve">8. Средства на счете дома на 01.01.2023г.    </t>
  </si>
  <si>
    <t>Демонтаж детской площадки  /октябрь 2022г</t>
  </si>
  <si>
    <t>Ремонт подъездного освещения  /ноябрь 2022г</t>
  </si>
  <si>
    <t>Замена кранов системы отопления  /ноябрь 2022г</t>
  </si>
  <si>
    <t>Частичный ремонт подъездов 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</si>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</sst>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9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9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27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0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9" fillId="0" borderId="29" xfId="0" applyFont="1" applyBorder="1" applyAlignment="1">
      <alignment vertical="top"/>
    </xf>
    <xf numFmtId="0" fontId="10" fillId="0" borderId="26" xfId="0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2" fillId="0" borderId="31" xfId="0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28" xfId="0" applyBorder="1" applyAlignment="1">
      <alignment vertical="top" wrapText="1"/>
    </xf>
    <xf numFmtId="0" fontId="5" fillId="0" borderId="26" xfId="0" applyFont="1" applyBorder="1" applyAlignment="1">
      <alignment vertical="top"/>
    </xf>
    <xf numFmtId="0" fontId="0" fillId="0" borderId="8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3" xfId="0" applyFont="1" applyBorder="1" applyAlignment="1"/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29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/>
    <xf numFmtId="0" fontId="5" fillId="0" borderId="16" xfId="0" applyFont="1" applyBorder="1" applyAlignment="1">
      <alignment horizontal="left"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19" zoomScaleNormal="100" workbookViewId="0">
      <selection activeCell="A23" sqref="A23:C23"/>
    </sheetView>
  </sheetViews>
  <sheetFormatPr defaultRowHeight="13.2" x14ac:dyDescent="0.25"/>
  <cols>
    <col min="1" max="1" width="15.44140625" customWidth="1"/>
    <col min="2" max="2" width="25" customWidth="1"/>
    <col min="3" max="3" width="35.21875" customWidth="1"/>
    <col min="4" max="4" width="32.109375" customWidth="1"/>
  </cols>
  <sheetData>
    <row r="1" spans="1:10" ht="17.399999999999999" x14ac:dyDescent="0.3">
      <c r="B1" s="21" t="s">
        <v>17</v>
      </c>
      <c r="C1" s="21"/>
      <c r="D1" s="21"/>
      <c r="E1" s="21"/>
      <c r="F1" s="21"/>
      <c r="G1" s="21"/>
      <c r="H1" s="21"/>
      <c r="I1" s="21"/>
      <c r="J1" s="21"/>
    </row>
    <row r="2" spans="1:10" ht="18" thickBot="1" x14ac:dyDescent="0.35">
      <c r="B2" s="22" t="s">
        <v>44</v>
      </c>
      <c r="C2" s="22"/>
      <c r="D2" s="22"/>
      <c r="E2" s="22"/>
      <c r="F2" s="22"/>
      <c r="G2" s="22"/>
      <c r="H2" s="22"/>
      <c r="I2" s="22"/>
      <c r="J2" s="22"/>
    </row>
    <row r="3" spans="1:10" ht="40.799999999999997" customHeight="1" thickBot="1" x14ac:dyDescent="0.3">
      <c r="A3" s="34" t="s">
        <v>33</v>
      </c>
      <c r="B3" s="34"/>
      <c r="C3" s="35"/>
      <c r="D3" s="20" t="s">
        <v>18</v>
      </c>
    </row>
    <row r="4" spans="1:10" ht="15.6" x14ac:dyDescent="0.3">
      <c r="B4" s="55" t="s">
        <v>28</v>
      </c>
      <c r="C4" s="55"/>
      <c r="D4" s="1">
        <v>462191.99</v>
      </c>
    </row>
    <row r="5" spans="1:10" ht="15.6" x14ac:dyDescent="0.3">
      <c r="B5" s="23" t="s">
        <v>29</v>
      </c>
      <c r="C5" s="23"/>
      <c r="D5" s="23"/>
      <c r="E5" s="23"/>
      <c r="F5" s="23"/>
      <c r="G5" s="23"/>
      <c r="H5" s="23"/>
      <c r="I5" s="23"/>
      <c r="J5" s="23"/>
    </row>
    <row r="6" spans="1:10" ht="19.5" customHeight="1" thickBot="1" x14ac:dyDescent="0.3">
      <c r="B6" s="27" t="s">
        <v>30</v>
      </c>
      <c r="D6" s="28">
        <v>-426020.72</v>
      </c>
    </row>
    <row r="7" spans="1:10" ht="15.6" customHeight="1" thickBot="1" x14ac:dyDescent="0.3">
      <c r="A7" s="38" t="s">
        <v>8</v>
      </c>
      <c r="B7" s="39"/>
      <c r="C7" s="3" t="s">
        <v>9</v>
      </c>
      <c r="D7" s="4" t="s">
        <v>45</v>
      </c>
    </row>
    <row r="8" spans="1:10" ht="19.5" customHeight="1" thickBot="1" x14ac:dyDescent="0.3">
      <c r="A8" s="40">
        <v>1412046.82</v>
      </c>
      <c r="B8" s="41"/>
      <c r="C8" s="25">
        <v>1374996.18</v>
      </c>
      <c r="D8" s="26">
        <f>D6+C8-A8</f>
        <v>-463071.3600000001</v>
      </c>
    </row>
    <row r="9" spans="1:10" ht="12.75" customHeight="1" thickBot="1" x14ac:dyDescent="0.3">
      <c r="A9" s="42" t="s">
        <v>7</v>
      </c>
      <c r="B9" s="43"/>
      <c r="C9" s="43"/>
      <c r="D9" s="44"/>
    </row>
    <row r="10" spans="1:10" ht="17.399999999999999" customHeight="1" x14ac:dyDescent="0.25">
      <c r="A10" s="5" t="s">
        <v>10</v>
      </c>
      <c r="B10" s="6">
        <v>96533.9</v>
      </c>
      <c r="C10" s="7">
        <v>89300.69</v>
      </c>
      <c r="D10" s="8">
        <f>C10-B10</f>
        <v>-7233.2099999999919</v>
      </c>
    </row>
    <row r="11" spans="1:10" ht="16.2" customHeight="1" x14ac:dyDescent="0.25">
      <c r="A11" s="9" t="s">
        <v>11</v>
      </c>
      <c r="B11" s="10">
        <v>0</v>
      </c>
      <c r="C11" s="11">
        <v>18.309999999999999</v>
      </c>
      <c r="D11" s="12">
        <f>C11-B11</f>
        <v>18.309999999999999</v>
      </c>
    </row>
    <row r="12" spans="1:10" ht="16.2" customHeight="1" x14ac:dyDescent="0.25">
      <c r="A12" s="9" t="s">
        <v>13</v>
      </c>
      <c r="B12" s="10">
        <v>81569.570000000007</v>
      </c>
      <c r="C12" s="11">
        <v>75548.45</v>
      </c>
      <c r="D12" s="12">
        <f>C12-B12</f>
        <v>-6021.1200000000099</v>
      </c>
    </row>
    <row r="13" spans="1:10" ht="16.2" customHeight="1" thickBot="1" x14ac:dyDescent="0.3">
      <c r="A13" s="29" t="s">
        <v>16</v>
      </c>
      <c r="B13" s="10">
        <v>16851.39</v>
      </c>
      <c r="C13" s="11">
        <v>15301.8</v>
      </c>
      <c r="D13" s="24">
        <f>C13-B13</f>
        <v>-1549.5900000000001</v>
      </c>
    </row>
    <row r="14" spans="1:10" ht="16.2" customHeight="1" thickBot="1" x14ac:dyDescent="0.3">
      <c r="A14" s="30" t="s">
        <v>12</v>
      </c>
      <c r="B14" s="31">
        <f>SUM(B10:B13)</f>
        <v>194954.86</v>
      </c>
      <c r="C14" s="32">
        <f>SUM(C10:C13)</f>
        <v>180169.25</v>
      </c>
      <c r="D14" s="15">
        <f>SUM(D10:D13)</f>
        <v>-14785.61</v>
      </c>
    </row>
    <row r="15" spans="1:10" ht="17.399999999999999" customHeight="1" x14ac:dyDescent="0.25">
      <c r="B15" s="56" t="s">
        <v>4</v>
      </c>
      <c r="C15" s="56"/>
      <c r="D15" s="2">
        <f>D8+108797.7</f>
        <v>-354273.66000000009</v>
      </c>
    </row>
    <row r="16" spans="1:10" ht="16.2" thickBot="1" x14ac:dyDescent="0.3">
      <c r="B16" s="18" t="s">
        <v>2</v>
      </c>
    </row>
    <row r="17" spans="1:4" ht="16.2" customHeight="1" x14ac:dyDescent="0.25">
      <c r="A17" s="49" t="s">
        <v>19</v>
      </c>
      <c r="B17" s="48"/>
      <c r="C17" s="48"/>
      <c r="D17" s="8">
        <v>38262.36</v>
      </c>
    </row>
    <row r="18" spans="1:4" ht="16.2" customHeight="1" x14ac:dyDescent="0.25">
      <c r="A18" s="50" t="s">
        <v>20</v>
      </c>
      <c r="B18" s="51"/>
      <c r="C18" s="51"/>
      <c r="D18" s="12">
        <v>11650.03</v>
      </c>
    </row>
    <row r="19" spans="1:4" ht="16.2" customHeight="1" x14ac:dyDescent="0.25">
      <c r="A19" s="50" t="s">
        <v>21</v>
      </c>
      <c r="B19" s="51"/>
      <c r="C19" s="51"/>
      <c r="D19" s="12">
        <v>32201.08</v>
      </c>
    </row>
    <row r="20" spans="1:4" ht="16.2" customHeight="1" x14ac:dyDescent="0.25">
      <c r="A20" s="50" t="s">
        <v>0</v>
      </c>
      <c r="B20" s="51"/>
      <c r="C20" s="51"/>
      <c r="D20" s="12">
        <v>40889.89</v>
      </c>
    </row>
    <row r="21" spans="1:4" ht="16.2" customHeight="1" x14ac:dyDescent="0.25">
      <c r="A21" s="50" t="s">
        <v>22</v>
      </c>
      <c r="B21" s="51"/>
      <c r="C21" s="51"/>
      <c r="D21" s="12">
        <v>623619.36</v>
      </c>
    </row>
    <row r="22" spans="1:4" ht="16.2" customHeight="1" x14ac:dyDescent="0.25">
      <c r="A22" s="50" t="s">
        <v>43</v>
      </c>
      <c r="B22" s="51"/>
      <c r="C22" s="51"/>
      <c r="D22" s="12">
        <v>17600</v>
      </c>
    </row>
    <row r="23" spans="1:4" ht="16.2" customHeight="1" x14ac:dyDescent="0.25">
      <c r="A23" s="50" t="s">
        <v>23</v>
      </c>
      <c r="B23" s="51"/>
      <c r="C23" s="51"/>
      <c r="D23" s="12">
        <v>160359.26</v>
      </c>
    </row>
    <row r="24" spans="1:4" ht="18" customHeight="1" thickBot="1" x14ac:dyDescent="0.3">
      <c r="A24" s="53" t="s">
        <v>51</v>
      </c>
      <c r="B24" s="54"/>
      <c r="C24" s="54"/>
      <c r="D24" s="24">
        <v>130020</v>
      </c>
    </row>
    <row r="25" spans="1:4" ht="17.25" customHeight="1" thickBot="1" x14ac:dyDescent="0.3">
      <c r="A25" s="36" t="s">
        <v>1</v>
      </c>
      <c r="B25" s="37"/>
      <c r="C25" s="37"/>
      <c r="D25" s="15">
        <f>SUM(D17:D24)</f>
        <v>1054601.98</v>
      </c>
    </row>
    <row r="26" spans="1:4" s="17" customFormat="1" ht="32.4" customHeight="1" thickBot="1" x14ac:dyDescent="0.3">
      <c r="B26" s="52" t="s">
        <v>14</v>
      </c>
      <c r="C26" s="34"/>
      <c r="D26" s="34"/>
    </row>
    <row r="27" spans="1:4" ht="15.75" customHeight="1" x14ac:dyDescent="0.25">
      <c r="A27" s="49" t="s">
        <v>24</v>
      </c>
      <c r="B27" s="48"/>
      <c r="C27" s="48"/>
      <c r="D27" s="8">
        <v>96533.54</v>
      </c>
    </row>
    <row r="28" spans="1:4" ht="15.75" customHeight="1" x14ac:dyDescent="0.25">
      <c r="A28" s="50" t="s">
        <v>25</v>
      </c>
      <c r="B28" s="51"/>
      <c r="C28" s="51"/>
      <c r="D28" s="12">
        <v>0</v>
      </c>
    </row>
    <row r="29" spans="1:4" ht="15.75" customHeight="1" x14ac:dyDescent="0.25">
      <c r="A29" s="50" t="s">
        <v>26</v>
      </c>
      <c r="B29" s="51"/>
      <c r="C29" s="51"/>
      <c r="D29" s="12">
        <v>77097.95</v>
      </c>
    </row>
    <row r="30" spans="1:4" ht="15.75" customHeight="1" thickBot="1" x14ac:dyDescent="0.3">
      <c r="A30" s="57" t="s">
        <v>27</v>
      </c>
      <c r="B30" s="58"/>
      <c r="C30" s="58"/>
      <c r="D30" s="13">
        <v>16848.64</v>
      </c>
    </row>
    <row r="31" spans="1:4" ht="15.75" customHeight="1" thickBot="1" x14ac:dyDescent="0.3">
      <c r="A31" s="45" t="s">
        <v>15</v>
      </c>
      <c r="B31" s="46"/>
      <c r="C31" s="46"/>
      <c r="D31" s="14">
        <f>SUM(D27:D30)</f>
        <v>190480.13</v>
      </c>
    </row>
    <row r="32" spans="1:4" ht="16.2" customHeight="1" thickBot="1" x14ac:dyDescent="0.3">
      <c r="B32" s="18" t="s">
        <v>5</v>
      </c>
    </row>
    <row r="33" spans="1:4" ht="16.2" customHeight="1" x14ac:dyDescent="0.25">
      <c r="A33" s="47" t="s">
        <v>32</v>
      </c>
      <c r="B33" s="48"/>
      <c r="C33" s="48"/>
      <c r="D33" s="8">
        <f>600.8+596.8</f>
        <v>1197.5999999999999</v>
      </c>
    </row>
    <row r="34" spans="1:4" ht="15.6" customHeight="1" x14ac:dyDescent="0.25">
      <c r="A34" s="59" t="s">
        <v>34</v>
      </c>
      <c r="B34" s="51"/>
      <c r="C34" s="51"/>
      <c r="D34" s="12">
        <f>2255.7+4843.3</f>
        <v>7099</v>
      </c>
    </row>
    <row r="35" spans="1:4" ht="15.6" customHeight="1" x14ac:dyDescent="0.25">
      <c r="A35" s="60" t="s">
        <v>35</v>
      </c>
      <c r="B35" s="61"/>
      <c r="C35" s="62"/>
      <c r="D35" s="12">
        <v>10700</v>
      </c>
    </row>
    <row r="36" spans="1:4" ht="15.6" customHeight="1" x14ac:dyDescent="0.25">
      <c r="A36" s="60" t="s">
        <v>36</v>
      </c>
      <c r="B36" s="61"/>
      <c r="C36" s="62"/>
      <c r="D36" s="12">
        <v>2000</v>
      </c>
    </row>
    <row r="37" spans="1:4" ht="15" x14ac:dyDescent="0.25">
      <c r="A37" s="60" t="s">
        <v>37</v>
      </c>
      <c r="B37" s="61"/>
      <c r="C37" s="62"/>
      <c r="D37" s="12">
        <v>974.9</v>
      </c>
    </row>
    <row r="38" spans="1:4" ht="15.6" customHeight="1" x14ac:dyDescent="0.25">
      <c r="A38" s="60" t="s">
        <v>38</v>
      </c>
      <c r="B38" s="61"/>
      <c r="C38" s="62"/>
      <c r="D38" s="12">
        <v>897.5</v>
      </c>
    </row>
    <row r="39" spans="1:4" ht="15.6" customHeight="1" x14ac:dyDescent="0.25">
      <c r="A39" s="60" t="s">
        <v>39</v>
      </c>
      <c r="B39" s="61"/>
      <c r="C39" s="62"/>
      <c r="D39" s="12">
        <f>2853+1938.6</f>
        <v>4791.6000000000004</v>
      </c>
    </row>
    <row r="40" spans="1:4" ht="15.6" customHeight="1" x14ac:dyDescent="0.25">
      <c r="A40" s="60" t="s">
        <v>40</v>
      </c>
      <c r="B40" s="61"/>
      <c r="C40" s="62"/>
      <c r="D40" s="12">
        <v>1427.3</v>
      </c>
    </row>
    <row r="41" spans="1:4" ht="15.6" customHeight="1" x14ac:dyDescent="0.25">
      <c r="A41" s="60" t="s">
        <v>41</v>
      </c>
      <c r="B41" s="61"/>
      <c r="C41" s="62"/>
      <c r="D41" s="12">
        <v>3419.3</v>
      </c>
    </row>
    <row r="42" spans="1:4" ht="15.6" customHeight="1" x14ac:dyDescent="0.25">
      <c r="A42" s="60" t="s">
        <v>42</v>
      </c>
      <c r="B42" s="61"/>
      <c r="C42" s="62"/>
      <c r="D42" s="12">
        <v>5376</v>
      </c>
    </row>
    <row r="43" spans="1:4" ht="15.6" customHeight="1" x14ac:dyDescent="0.25">
      <c r="A43" s="60" t="s">
        <v>47</v>
      </c>
      <c r="B43" s="61"/>
      <c r="C43" s="62"/>
      <c r="D43" s="12">
        <v>1262.2</v>
      </c>
    </row>
    <row r="44" spans="1:4" ht="15.6" customHeight="1" x14ac:dyDescent="0.25">
      <c r="A44" s="60" t="s">
        <v>48</v>
      </c>
      <c r="B44" s="61"/>
      <c r="C44" s="62"/>
      <c r="D44" s="12">
        <f>848.6+848.6+4243.2</f>
        <v>5940.4</v>
      </c>
    </row>
    <row r="45" spans="1:4" ht="15.6" customHeight="1" x14ac:dyDescent="0.25">
      <c r="A45" s="60" t="s">
        <v>49</v>
      </c>
      <c r="B45" s="61"/>
      <c r="C45" s="62"/>
      <c r="D45" s="12">
        <v>9966</v>
      </c>
    </row>
    <row r="46" spans="1:4" ht="15.6" customHeight="1" thickBot="1" x14ac:dyDescent="0.3">
      <c r="A46" s="60" t="s">
        <v>50</v>
      </c>
      <c r="B46" s="61"/>
      <c r="C46" s="62"/>
      <c r="D46" s="12">
        <v>32253</v>
      </c>
    </row>
    <row r="47" spans="1:4" ht="15.6" hidden="1" customHeight="1" x14ac:dyDescent="0.25">
      <c r="A47" s="60"/>
      <c r="B47" s="61"/>
      <c r="C47" s="62"/>
      <c r="D47" s="12"/>
    </row>
    <row r="48" spans="1:4" ht="19.5" hidden="1" customHeight="1" thickBot="1" x14ac:dyDescent="0.3">
      <c r="A48" s="60"/>
      <c r="B48" s="61"/>
      <c r="C48" s="62"/>
      <c r="D48" s="12"/>
    </row>
    <row r="49" spans="1:4" ht="18.75" customHeight="1" thickBot="1" x14ac:dyDescent="0.3">
      <c r="A49" s="36" t="s">
        <v>3</v>
      </c>
      <c r="B49" s="37"/>
      <c r="C49" s="37"/>
      <c r="D49" s="15">
        <f>SUM(D33:D48)</f>
        <v>87304.799999999988</v>
      </c>
    </row>
    <row r="50" spans="1:4" s="17" customFormat="1" ht="15.6" x14ac:dyDescent="0.25">
      <c r="B50" s="18" t="s">
        <v>6</v>
      </c>
      <c r="D50" s="19">
        <f>D49+D31+D25</f>
        <v>1332386.9099999999</v>
      </c>
    </row>
    <row r="51" spans="1:4" ht="18.75" customHeight="1" x14ac:dyDescent="0.25">
      <c r="B51" s="18" t="s">
        <v>31</v>
      </c>
      <c r="C51" s="16"/>
      <c r="D51" s="33">
        <f>C8-D50</f>
        <v>42609.270000000019</v>
      </c>
    </row>
    <row r="52" spans="1:4" ht="18" customHeight="1" x14ac:dyDescent="0.25">
      <c r="B52" s="18" t="s">
        <v>46</v>
      </c>
      <c r="C52" s="16"/>
      <c r="D52" s="33">
        <f>D4+D51</f>
        <v>504801.26</v>
      </c>
    </row>
    <row r="53" spans="1:4" ht="15" customHeight="1" x14ac:dyDescent="0.25"/>
  </sheetData>
  <mergeCells count="38">
    <mergeCell ref="A48:C48"/>
    <mergeCell ref="A46:C46"/>
    <mergeCell ref="A47:C47"/>
    <mergeCell ref="A39:C39"/>
    <mergeCell ref="A40:C40"/>
    <mergeCell ref="A42:C42"/>
    <mergeCell ref="A44:C44"/>
    <mergeCell ref="A43:C43"/>
    <mergeCell ref="A41:C41"/>
    <mergeCell ref="A45:C45"/>
    <mergeCell ref="A30:C30"/>
    <mergeCell ref="A34:C34"/>
    <mergeCell ref="A35:C35"/>
    <mergeCell ref="A37:C37"/>
    <mergeCell ref="A38:C38"/>
    <mergeCell ref="A36:C36"/>
    <mergeCell ref="A24:C24"/>
    <mergeCell ref="A19:C19"/>
    <mergeCell ref="A20:C20"/>
    <mergeCell ref="B4:C4"/>
    <mergeCell ref="B15:C15"/>
    <mergeCell ref="A23:C23"/>
    <mergeCell ref="A3:C3"/>
    <mergeCell ref="A49:C49"/>
    <mergeCell ref="A7:B7"/>
    <mergeCell ref="A8:B8"/>
    <mergeCell ref="A9:D9"/>
    <mergeCell ref="A31:C31"/>
    <mergeCell ref="A33:C33"/>
    <mergeCell ref="A25:C25"/>
    <mergeCell ref="A27:C27"/>
    <mergeCell ref="A28:C28"/>
    <mergeCell ref="A29:C29"/>
    <mergeCell ref="A17:C17"/>
    <mergeCell ref="A18:C18"/>
    <mergeCell ref="A21:C21"/>
    <mergeCell ref="A22:C22"/>
    <mergeCell ref="B26:D26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2023-03-02T07:17:14Z</cp:lastPrinted>
  <dcterms:created xsi:type="dcterms:W3CDTF">2012-01-24T09:54:37Z</dcterms:created>
  <dcterms:modified xsi:type="dcterms:W3CDTF">2023-03-21T02:37:40Z</dcterms:modified>
</cp:coreProperties>
</file>