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E15" i="1" l="1"/>
  <c r="E55" i="1" l="1"/>
  <c r="E40" i="1" l="1"/>
  <c r="E44" i="1" l="1"/>
  <c r="E39" i="1" l="1"/>
  <c r="E32" i="1" l="1"/>
  <c r="E8" i="1" l="1"/>
  <c r="E30" i="1" l="1"/>
  <c r="E63" i="1" l="1"/>
  <c r="E24" i="1" l="1"/>
  <c r="B14" i="1" l="1"/>
  <c r="C14" i="1"/>
  <c r="E13" i="1"/>
  <c r="E12" i="1" l="1"/>
  <c r="E11" i="1"/>
  <c r="E10" i="1"/>
  <c r="E14" i="1" l="1"/>
  <c r="E64" i="1"/>
  <c r="E65" i="1" s="1"/>
  <c r="E66" i="1" s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<sst xmlns="http://schemas.openxmlformats.org/spreadsheetml/2006/main" count="62" uniqueCount="62">
  <si>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</si>
  <si>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</si>
  <si>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</si>
  <si>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</si>
  <si>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</si>
  <si>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</si>
  <si>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</si>
  <si>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</si>
  <si>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</si>
  <si>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</si>
  <si>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</si>
  <si>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</si>
  <si>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</si>
  <si>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</si>
  <si>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</si>
  <si>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</si>
  <si>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</si>
  <si>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МАТРОСОВА, 45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</si>
  <si>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</si>
  <si>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</si>
  <si>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</si>
  <si>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</si>
  <si>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</si>
  <si>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</si>
  <si>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</si>
  <si>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</si>
  <si>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</si>
  <si>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Корректировка задолженности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</si>
  <si>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</si>
  <si>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</si>
  <si>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</si>
  <si>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</si>
  <si>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/январь 2022г</t>
  </si>
  <si>
    <t>Копание канализационного выпуска  /январь 2022г</t>
  </si>
  <si>
    <t>Ремонтные работы по замене канализации, отоплению кв.105, 114 /январь 2022г</t>
  </si>
  <si>
    <t>Год постройки-1973, кирпичный, оборудован стационарными эл/плитами, количество этажей-5, количество подъездов-3, количество комнат-152, общая площадь дома-2963,20, кол-во зарегистрированных-183</t>
  </si>
  <si>
    <t>Ремонт подъездного освещения  /февраль 2022г</t>
  </si>
  <si>
    <t>Ремонтные работы по замене кан-ции кв.46, отоплению кв.96,97,110 /февраль 2022г</t>
  </si>
  <si>
    <t>Замена участка КНС кв.98, отопления кв.153, 154  /март 2022г</t>
  </si>
  <si>
    <t>Ремонт освещения 1п   /март 2022г</t>
  </si>
  <si>
    <t>Весенняя уборка придомовой территории, вывоз мусора  /апрель 2022г</t>
  </si>
  <si>
    <t>Ревизия силового щита  кв.45   /май 2022г</t>
  </si>
  <si>
    <t>Ремонт перил, установка урны  /май 2022г</t>
  </si>
  <si>
    <t>Ремонт освещения    /апрель 2022г</t>
  </si>
  <si>
    <t>Тариф на тех/содерж-18,49, СОИ-факт</t>
  </si>
  <si>
    <t>Установка скамейки  2п  /август 2022г</t>
  </si>
  <si>
    <t>Ремонт подъездного освещения   /август, сентябрь 2022г</t>
  </si>
  <si>
    <t>Ремонт системы отопления кв.114  /сентябрь 2022г</t>
  </si>
  <si>
    <t>Замена стояка с-мы отопления  кв.72, с-мы ХВС  кв.110 /апрель 2022г</t>
  </si>
  <si>
    <t xml:space="preserve">Тех.обслуживание общедомового прибора учета </t>
  </si>
  <si>
    <t>за  2022 год</t>
  </si>
  <si>
    <t>Задолженность на 01.01.2023г.</t>
  </si>
  <si>
    <t xml:space="preserve">8. Средства на счете дома на 01.01.2023г.    </t>
  </si>
  <si>
    <t>Остекление окна 3п  /октябрь 2022г</t>
  </si>
  <si>
    <t>Изготовление и установка решеток на окна /ноябрь 2022г</t>
  </si>
  <si>
    <t>Ремонт системы отопления кв.44  /ноябрь 2022г</t>
  </si>
  <si>
    <t>Ремонт подъездного освещения  /ноябрь 2022г</t>
  </si>
  <si>
    <t>Погрузка, вывоз веток и листьев  /ноябрь 2022г</t>
  </si>
  <si>
    <t>Закладка ввода тепловых сетей  /декабрь 2022г</t>
  </si>
  <si>
    <t>Ремонт подъездного освещения  /декабрь 2022г</t>
  </si>
  <si>
    <t>Диагностика систем вентиляции кв.110  /октябрь 2022г</t>
  </si>
  <si>
    <t>Установка пластиковых окон /ноябрь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</si>
</sst>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8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2" fillId="0" borderId="6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8" fillId="0" borderId="17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6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23" xfId="0" applyBorder="1" applyAlignment="1">
      <alignment vertical="top" wrapText="1"/>
    </xf>
    <xf numFmtId="4" fontId="2" fillId="0" borderId="8" xfId="0" applyNumberFormat="1" applyFont="1" applyBorder="1" applyAlignment="1">
      <alignment horizontal="right" vertical="top"/>
    </xf>
    <xf numFmtId="4" fontId="2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4" fontId="2" fillId="0" borderId="27" xfId="0" applyNumberFormat="1" applyFont="1" applyBorder="1" applyAlignment="1">
      <alignment horizontal="right" vertical="top"/>
    </xf>
    <xf numFmtId="4" fontId="3" fillId="0" borderId="28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0" fontId="7" fillId="0" borderId="26" xfId="0" applyFont="1" applyBorder="1" applyAlignment="1">
      <alignment horizontal="center" vertical="top" wrapText="1"/>
    </xf>
    <xf numFmtId="4" fontId="3" fillId="0" borderId="35" xfId="0" applyNumberFormat="1" applyFont="1" applyBorder="1" applyAlignment="1">
      <alignment vertical="top"/>
    </xf>
    <xf numFmtId="4" fontId="3" fillId="0" borderId="36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3" xfId="0" applyFon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5" fillId="0" borderId="25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32" xfId="0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0" xfId="0" applyFont="1" applyBorder="1" applyAlignment="1"/>
    <xf numFmtId="0" fontId="0" fillId="0" borderId="4" xfId="0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0" borderId="39" xfId="0" applyBorder="1" applyAlignment="1">
      <alignment vertical="top"/>
    </xf>
    <xf numFmtId="0" fontId="0" fillId="0" borderId="4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Normal="100" workbookViewId="0">
      <selection activeCell="G5" sqref="G5"/>
    </sheetView>
  </sheetViews>
  <sheetFormatPr defaultRowHeight="13.2" x14ac:dyDescent="0.25"/>
  <cols>
    <col min="1" max="1" width="14.5546875" customWidth="1"/>
    <col min="2" max="2" width="22.88671875" customWidth="1"/>
    <col min="3" max="3" width="34.88671875" customWidth="1"/>
    <col min="4" max="4" width="16.88671875" hidden="1" customWidth="1"/>
    <col min="5" max="5" width="36.33203125" customWidth="1"/>
  </cols>
  <sheetData>
    <row r="1" spans="1:11" ht="17.399999999999999" x14ac:dyDescent="0.3">
      <c r="B1" s="32" t="s">
        <v>17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 thickBot="1" x14ac:dyDescent="0.35">
      <c r="B2" s="33" t="s">
        <v>50</v>
      </c>
      <c r="C2" s="33"/>
      <c r="D2" s="33"/>
      <c r="E2" s="33"/>
      <c r="F2" s="33"/>
      <c r="G2" s="33"/>
      <c r="H2" s="33"/>
      <c r="I2" s="33"/>
      <c r="J2" s="33"/>
      <c r="K2" s="33"/>
    </row>
    <row r="3" spans="1:11" ht="43.95" customHeight="1" thickBot="1" x14ac:dyDescent="0.35">
      <c r="A3" s="59" t="s">
        <v>35</v>
      </c>
      <c r="B3" s="59"/>
      <c r="C3" s="60"/>
      <c r="D3" s="61"/>
      <c r="E3" s="29" t="s">
        <v>44</v>
      </c>
      <c r="F3" s="22"/>
      <c r="G3" s="22"/>
      <c r="H3" s="22"/>
      <c r="I3" s="22"/>
      <c r="J3" s="22"/>
      <c r="K3" s="22"/>
    </row>
    <row r="4" spans="1:11" ht="15.6" x14ac:dyDescent="0.3">
      <c r="B4" s="58" t="s">
        <v>28</v>
      </c>
      <c r="C4" s="58"/>
      <c r="D4" s="35"/>
      <c r="E4" s="2">
        <v>-231476.52</v>
      </c>
    </row>
    <row r="5" spans="1:11" ht="15.6" x14ac:dyDescent="0.3">
      <c r="B5" s="34" t="s">
        <v>29</v>
      </c>
      <c r="C5" s="34"/>
      <c r="D5" s="35"/>
      <c r="E5" s="34"/>
      <c r="F5" s="34"/>
      <c r="G5" s="34"/>
      <c r="H5" s="34"/>
      <c r="I5" s="34"/>
      <c r="J5" s="34"/>
      <c r="K5" s="34"/>
    </row>
    <row r="6" spans="1:11" ht="16.5" customHeight="1" thickBot="1" x14ac:dyDescent="0.35">
      <c r="B6" s="1" t="s">
        <v>30</v>
      </c>
      <c r="E6" s="2">
        <v>-713172.87</v>
      </c>
    </row>
    <row r="7" spans="1:11" ht="15" customHeight="1" thickBot="1" x14ac:dyDescent="0.3">
      <c r="A7" s="65" t="s">
        <v>8</v>
      </c>
      <c r="B7" s="66"/>
      <c r="C7" s="4" t="s">
        <v>9</v>
      </c>
      <c r="D7" s="41" t="s">
        <v>27</v>
      </c>
      <c r="E7" s="5" t="s">
        <v>51</v>
      </c>
    </row>
    <row r="8" spans="1:11" ht="15.6" customHeight="1" thickBot="1" x14ac:dyDescent="0.3">
      <c r="A8" s="67">
        <v>745372.43</v>
      </c>
      <c r="B8" s="68"/>
      <c r="C8" s="30">
        <v>758849.69</v>
      </c>
      <c r="D8" s="36"/>
      <c r="E8" s="31">
        <f>E6-A8-D8+C8</f>
        <v>-699695.6100000001</v>
      </c>
    </row>
    <row r="9" spans="1:11" s="21" customFormat="1" ht="12.75" customHeight="1" thickBot="1" x14ac:dyDescent="0.3">
      <c r="A9" s="69" t="s">
        <v>7</v>
      </c>
      <c r="B9" s="70"/>
      <c r="C9" s="70"/>
      <c r="D9" s="70"/>
      <c r="E9" s="71"/>
    </row>
    <row r="10" spans="1:11" ht="16.5" customHeight="1" x14ac:dyDescent="0.25">
      <c r="A10" s="6" t="s">
        <v>10</v>
      </c>
      <c r="B10" s="12">
        <v>0</v>
      </c>
      <c r="C10" s="12">
        <v>4776.83</v>
      </c>
      <c r="D10" s="37"/>
      <c r="E10" s="7">
        <f>C10-B10</f>
        <v>4776.83</v>
      </c>
    </row>
    <row r="11" spans="1:11" ht="16.5" customHeight="1" x14ac:dyDescent="0.25">
      <c r="A11" s="8" t="s">
        <v>11</v>
      </c>
      <c r="B11" s="11">
        <v>5651.72</v>
      </c>
      <c r="C11" s="11">
        <v>5904.67</v>
      </c>
      <c r="D11" s="38"/>
      <c r="E11" s="9">
        <f>C11-B11</f>
        <v>252.94999999999982</v>
      </c>
    </row>
    <row r="12" spans="1:11" ht="16.5" customHeight="1" x14ac:dyDescent="0.25">
      <c r="A12" s="8" t="s">
        <v>13</v>
      </c>
      <c r="B12" s="11">
        <v>45412.53</v>
      </c>
      <c r="C12" s="11">
        <v>59114.68</v>
      </c>
      <c r="D12" s="38"/>
      <c r="E12" s="9">
        <f>C12-B12</f>
        <v>13702.150000000001</v>
      </c>
    </row>
    <row r="13" spans="1:11" ht="16.5" customHeight="1" thickBot="1" x14ac:dyDescent="0.3">
      <c r="A13" s="13" t="s">
        <v>16</v>
      </c>
      <c r="B13" s="14">
        <v>8561.69</v>
      </c>
      <c r="C13" s="14">
        <v>8233.91</v>
      </c>
      <c r="D13" s="39"/>
      <c r="E13" s="15">
        <f>C13-B13</f>
        <v>-327.78000000000065</v>
      </c>
    </row>
    <row r="14" spans="1:11" ht="16.5" customHeight="1" thickBot="1" x14ac:dyDescent="0.3">
      <c r="A14" s="16" t="s">
        <v>12</v>
      </c>
      <c r="B14" s="17">
        <f>SUM(B10:B13)</f>
        <v>59625.94</v>
      </c>
      <c r="C14" s="17">
        <f>SUM(C10:C13)</f>
        <v>78030.09</v>
      </c>
      <c r="D14" s="40"/>
      <c r="E14" s="18">
        <f>SUM(E10:E13)</f>
        <v>18404.150000000001</v>
      </c>
    </row>
    <row r="15" spans="1:11" ht="14.25" customHeight="1" x14ac:dyDescent="0.25">
      <c r="B15" s="62" t="s">
        <v>4</v>
      </c>
      <c r="C15" s="62"/>
      <c r="D15" s="63"/>
      <c r="E15" s="3">
        <f>E8+58308.22</f>
        <v>-641387.39000000013</v>
      </c>
    </row>
    <row r="16" spans="1:11" s="20" customFormat="1" ht="18.75" customHeight="1" thickBot="1" x14ac:dyDescent="0.3">
      <c r="B16" s="28" t="s">
        <v>2</v>
      </c>
    </row>
    <row r="17" spans="1:5" ht="15" customHeight="1" x14ac:dyDescent="0.25">
      <c r="A17" s="64" t="s">
        <v>18</v>
      </c>
      <c r="B17" s="57"/>
      <c r="C17" s="57"/>
      <c r="D17" s="57"/>
      <c r="E17" s="7">
        <v>19853.439999999999</v>
      </c>
    </row>
    <row r="18" spans="1:5" ht="15" customHeight="1" x14ac:dyDescent="0.25">
      <c r="A18" s="51" t="s">
        <v>19</v>
      </c>
      <c r="B18" s="49"/>
      <c r="C18" s="49"/>
      <c r="D18" s="49"/>
      <c r="E18" s="9">
        <v>6044.93</v>
      </c>
    </row>
    <row r="19" spans="1:5" ht="15" customHeight="1" x14ac:dyDescent="0.25">
      <c r="A19" s="51" t="s">
        <v>20</v>
      </c>
      <c r="B19" s="49"/>
      <c r="C19" s="49"/>
      <c r="D19" s="49"/>
      <c r="E19" s="9">
        <v>16931.05</v>
      </c>
    </row>
    <row r="20" spans="1:5" ht="15" customHeight="1" x14ac:dyDescent="0.25">
      <c r="A20" s="51" t="s">
        <v>0</v>
      </c>
      <c r="B20" s="49"/>
      <c r="C20" s="49"/>
      <c r="D20" s="49"/>
      <c r="E20" s="9">
        <v>22608.89</v>
      </c>
    </row>
    <row r="21" spans="1:5" ht="15" customHeight="1" x14ac:dyDescent="0.25">
      <c r="A21" s="51" t="s">
        <v>21</v>
      </c>
      <c r="B21" s="49"/>
      <c r="C21" s="49"/>
      <c r="D21" s="49"/>
      <c r="E21" s="9">
        <v>323581.44</v>
      </c>
    </row>
    <row r="22" spans="1:5" ht="15" customHeight="1" x14ac:dyDescent="0.25">
      <c r="A22" s="51" t="s">
        <v>22</v>
      </c>
      <c r="B22" s="49"/>
      <c r="C22" s="49"/>
      <c r="D22" s="49"/>
      <c r="E22" s="9">
        <v>98496.77</v>
      </c>
    </row>
    <row r="23" spans="1:5" ht="15" customHeight="1" thickBot="1" x14ac:dyDescent="0.3">
      <c r="A23" s="79" t="s">
        <v>49</v>
      </c>
      <c r="B23" s="80"/>
      <c r="C23" s="80"/>
      <c r="D23" s="80"/>
      <c r="E23" s="42">
        <v>12000</v>
      </c>
    </row>
    <row r="24" spans="1:5" ht="17.25" customHeight="1" thickBot="1" x14ac:dyDescent="0.3">
      <c r="A24" s="54" t="s">
        <v>1</v>
      </c>
      <c r="B24" s="55"/>
      <c r="C24" s="55"/>
      <c r="D24" s="55"/>
      <c r="E24" s="10">
        <f>SUM(E17:E23)</f>
        <v>499516.52</v>
      </c>
    </row>
    <row r="25" spans="1:5" s="20" customFormat="1" ht="30" customHeight="1" thickBot="1" x14ac:dyDescent="0.3">
      <c r="B25" s="77" t="s">
        <v>14</v>
      </c>
      <c r="C25" s="78"/>
      <c r="D25" s="78"/>
      <c r="E25" s="78"/>
    </row>
    <row r="26" spans="1:5" ht="15.75" customHeight="1" x14ac:dyDescent="0.25">
      <c r="A26" s="64" t="s">
        <v>23</v>
      </c>
      <c r="B26" s="57"/>
      <c r="C26" s="57"/>
      <c r="D26" s="57"/>
      <c r="E26" s="7">
        <v>0</v>
      </c>
    </row>
    <row r="27" spans="1:5" ht="15.75" customHeight="1" x14ac:dyDescent="0.25">
      <c r="A27" s="51" t="s">
        <v>24</v>
      </c>
      <c r="B27" s="49"/>
      <c r="C27" s="49"/>
      <c r="D27" s="49"/>
      <c r="E27" s="9">
        <v>6383.93</v>
      </c>
    </row>
    <row r="28" spans="1:5" ht="15.75" customHeight="1" x14ac:dyDescent="0.25">
      <c r="A28" s="51" t="s">
        <v>25</v>
      </c>
      <c r="B28" s="49"/>
      <c r="C28" s="49"/>
      <c r="D28" s="49"/>
      <c r="E28" s="9">
        <v>7538.18</v>
      </c>
    </row>
    <row r="29" spans="1:5" ht="15.75" customHeight="1" thickBot="1" x14ac:dyDescent="0.3">
      <c r="A29" s="52" t="s">
        <v>26</v>
      </c>
      <c r="B29" s="53"/>
      <c r="C29" s="53"/>
      <c r="D29" s="53"/>
      <c r="E29" s="43">
        <v>8560.9500000000007</v>
      </c>
    </row>
    <row r="30" spans="1:5" ht="15.75" customHeight="1" thickBot="1" x14ac:dyDescent="0.3">
      <c r="A30" s="54" t="s">
        <v>15</v>
      </c>
      <c r="B30" s="55"/>
      <c r="C30" s="55"/>
      <c r="D30" s="55"/>
      <c r="E30" s="10">
        <f>SUM(E26:E29)</f>
        <v>22483.06</v>
      </c>
    </row>
    <row r="31" spans="1:5" s="20" customFormat="1" ht="16.8" customHeight="1" thickBot="1" x14ac:dyDescent="0.3">
      <c r="B31" s="28" t="s">
        <v>5</v>
      </c>
    </row>
    <row r="32" spans="1:5" ht="15" customHeight="1" x14ac:dyDescent="0.25">
      <c r="A32" s="56" t="s">
        <v>32</v>
      </c>
      <c r="B32" s="57"/>
      <c r="C32" s="57"/>
      <c r="D32" s="57"/>
      <c r="E32" s="7">
        <f>225+225+340+75</f>
        <v>865</v>
      </c>
    </row>
    <row r="33" spans="1:5" ht="16.5" customHeight="1" x14ac:dyDescent="0.25">
      <c r="A33" s="48" t="s">
        <v>33</v>
      </c>
      <c r="B33" s="49"/>
      <c r="C33" s="49"/>
      <c r="D33" s="49"/>
      <c r="E33" s="9">
        <v>1615.8</v>
      </c>
    </row>
    <row r="34" spans="1:5" ht="16.5" customHeight="1" x14ac:dyDescent="0.25">
      <c r="A34" s="48" t="s">
        <v>34</v>
      </c>
      <c r="B34" s="49"/>
      <c r="C34" s="49"/>
      <c r="D34" s="49"/>
      <c r="E34" s="9">
        <v>26773.82</v>
      </c>
    </row>
    <row r="35" spans="1:5" ht="15.75" customHeight="1" x14ac:dyDescent="0.25">
      <c r="A35" s="48" t="s">
        <v>36</v>
      </c>
      <c r="B35" s="50"/>
      <c r="C35" s="50"/>
      <c r="D35" s="50"/>
      <c r="E35" s="9">
        <v>2234.3000000000002</v>
      </c>
    </row>
    <row r="36" spans="1:5" ht="16.5" customHeight="1" x14ac:dyDescent="0.25">
      <c r="A36" s="48" t="s">
        <v>37</v>
      </c>
      <c r="B36" s="50"/>
      <c r="C36" s="50"/>
      <c r="D36" s="50"/>
      <c r="E36" s="9">
        <v>21626.46</v>
      </c>
    </row>
    <row r="37" spans="1:5" ht="13.5" customHeight="1" x14ac:dyDescent="0.25">
      <c r="A37" s="48" t="s">
        <v>38</v>
      </c>
      <c r="B37" s="49"/>
      <c r="C37" s="49"/>
      <c r="D37" s="49"/>
      <c r="E37" s="9">
        <v>35668.74</v>
      </c>
    </row>
    <row r="38" spans="1:5" ht="15.75" customHeight="1" x14ac:dyDescent="0.25">
      <c r="A38" s="48" t="s">
        <v>39</v>
      </c>
      <c r="B38" s="49"/>
      <c r="C38" s="49"/>
      <c r="D38" s="49"/>
      <c r="E38" s="9">
        <v>48552.69</v>
      </c>
    </row>
    <row r="39" spans="1:5" ht="15.75" customHeight="1" x14ac:dyDescent="0.25">
      <c r="A39" s="48" t="s">
        <v>40</v>
      </c>
      <c r="B39" s="49"/>
      <c r="C39" s="49"/>
      <c r="D39" s="49"/>
      <c r="E39" s="9">
        <f>5638.6+2880</f>
        <v>8518.6</v>
      </c>
    </row>
    <row r="40" spans="1:5" ht="17.399999999999999" customHeight="1" x14ac:dyDescent="0.25">
      <c r="A40" s="48" t="s">
        <v>48</v>
      </c>
      <c r="B40" s="49"/>
      <c r="C40" s="49"/>
      <c r="D40" s="49"/>
      <c r="E40" s="9">
        <f>4603.6+1880</f>
        <v>6483.6</v>
      </c>
    </row>
    <row r="41" spans="1:5" ht="15" x14ac:dyDescent="0.25">
      <c r="A41" s="48" t="s">
        <v>43</v>
      </c>
      <c r="B41" s="50"/>
      <c r="C41" s="50"/>
      <c r="D41" s="44"/>
      <c r="E41" s="9">
        <v>138359.15</v>
      </c>
    </row>
    <row r="42" spans="1:5" ht="14.4" customHeight="1" x14ac:dyDescent="0.25">
      <c r="A42" s="48" t="s">
        <v>41</v>
      </c>
      <c r="B42" s="49"/>
      <c r="C42" s="49"/>
      <c r="D42" s="49"/>
      <c r="E42" s="9">
        <v>1130.5</v>
      </c>
    </row>
    <row r="43" spans="1:5" ht="15" x14ac:dyDescent="0.25">
      <c r="A43" s="48" t="s">
        <v>42</v>
      </c>
      <c r="B43" s="49"/>
      <c r="C43" s="49"/>
      <c r="D43" s="49"/>
      <c r="E43" s="9">
        <v>15671.5</v>
      </c>
    </row>
    <row r="44" spans="1:5" ht="15" x14ac:dyDescent="0.25">
      <c r="A44" s="48" t="s">
        <v>46</v>
      </c>
      <c r="B44" s="49"/>
      <c r="C44" s="49"/>
      <c r="D44" s="49"/>
      <c r="E44" s="9">
        <f>170+785.9+898.4</f>
        <v>1854.3</v>
      </c>
    </row>
    <row r="45" spans="1:5" ht="15.6" customHeight="1" x14ac:dyDescent="0.25">
      <c r="A45" s="48" t="s">
        <v>45</v>
      </c>
      <c r="B45" s="49"/>
      <c r="C45" s="49"/>
      <c r="D45" s="49"/>
      <c r="E45" s="9">
        <v>7818.4</v>
      </c>
    </row>
    <row r="46" spans="1:5" ht="15" x14ac:dyDescent="0.25">
      <c r="A46" s="48" t="s">
        <v>47</v>
      </c>
      <c r="B46" s="49"/>
      <c r="C46" s="49"/>
      <c r="D46" s="49"/>
      <c r="E46" s="9">
        <v>1352.8</v>
      </c>
    </row>
    <row r="47" spans="1:5" ht="15" x14ac:dyDescent="0.25">
      <c r="A47" s="48" t="s">
        <v>53</v>
      </c>
      <c r="B47" s="49"/>
      <c r="C47" s="49"/>
      <c r="D47" s="49"/>
      <c r="E47" s="9">
        <v>899.1</v>
      </c>
    </row>
    <row r="48" spans="1:5" ht="15" x14ac:dyDescent="0.25">
      <c r="A48" s="48" t="s">
        <v>60</v>
      </c>
      <c r="B48" s="50"/>
      <c r="C48" s="50"/>
      <c r="D48" s="46"/>
      <c r="E48" s="9">
        <v>500</v>
      </c>
    </row>
    <row r="49" spans="1:5" ht="15" x14ac:dyDescent="0.25">
      <c r="A49" s="48" t="s">
        <v>54</v>
      </c>
      <c r="B49" s="49"/>
      <c r="C49" s="49"/>
      <c r="D49" s="49"/>
      <c r="E49" s="9">
        <v>10132.200000000001</v>
      </c>
    </row>
    <row r="50" spans="1:5" ht="15" x14ac:dyDescent="0.25">
      <c r="A50" s="48" t="s">
        <v>55</v>
      </c>
      <c r="B50" s="49"/>
      <c r="C50" s="49"/>
      <c r="D50" s="49"/>
      <c r="E50" s="9">
        <v>1197.4000000000001</v>
      </c>
    </row>
    <row r="51" spans="1:5" ht="15" x14ac:dyDescent="0.25">
      <c r="A51" s="48" t="s">
        <v>56</v>
      </c>
      <c r="B51" s="49"/>
      <c r="C51" s="49"/>
      <c r="D51" s="49"/>
      <c r="E51" s="9">
        <v>540</v>
      </c>
    </row>
    <row r="52" spans="1:5" ht="15" x14ac:dyDescent="0.25">
      <c r="A52" s="48" t="s">
        <v>57</v>
      </c>
      <c r="B52" s="49"/>
      <c r="C52" s="49"/>
      <c r="D52" s="49"/>
      <c r="E52" s="9">
        <v>1518.3</v>
      </c>
    </row>
    <row r="53" spans="1:5" ht="15" x14ac:dyDescent="0.25">
      <c r="A53" s="48" t="s">
        <v>61</v>
      </c>
      <c r="B53" s="50"/>
      <c r="C53" s="50"/>
      <c r="D53" s="47"/>
      <c r="E53" s="9">
        <v>187965</v>
      </c>
    </row>
    <row r="54" spans="1:5" ht="15" x14ac:dyDescent="0.25">
      <c r="A54" s="48" t="s">
        <v>58</v>
      </c>
      <c r="B54" s="49"/>
      <c r="C54" s="49"/>
      <c r="D54" s="49"/>
      <c r="E54" s="9">
        <v>546.5</v>
      </c>
    </row>
    <row r="55" spans="1:5" ht="15.6" thickBot="1" x14ac:dyDescent="0.3">
      <c r="A55" s="48" t="s">
        <v>59</v>
      </c>
      <c r="B55" s="49"/>
      <c r="C55" s="49"/>
      <c r="D55" s="49"/>
      <c r="E55" s="9">
        <f>1016.7+315</f>
        <v>1331.7</v>
      </c>
    </row>
    <row r="56" spans="1:5" ht="15" hidden="1" x14ac:dyDescent="0.25">
      <c r="A56" s="48"/>
      <c r="B56" s="50"/>
      <c r="C56" s="50"/>
      <c r="D56" s="73"/>
      <c r="E56" s="42"/>
    </row>
    <row r="57" spans="1:5" ht="15" hidden="1" x14ac:dyDescent="0.25">
      <c r="A57" s="48"/>
      <c r="B57" s="50"/>
      <c r="C57" s="50"/>
      <c r="D57" s="73"/>
      <c r="E57" s="9"/>
    </row>
    <row r="58" spans="1:5" ht="15" hidden="1" x14ac:dyDescent="0.25">
      <c r="A58" s="48"/>
      <c r="B58" s="50"/>
      <c r="C58" s="50"/>
      <c r="D58" s="73"/>
      <c r="E58" s="9"/>
    </row>
    <row r="59" spans="1:5" ht="15" hidden="1" x14ac:dyDescent="0.25">
      <c r="A59" s="48"/>
      <c r="B59" s="50"/>
      <c r="C59" s="50"/>
      <c r="D59" s="73"/>
      <c r="E59" s="9"/>
    </row>
    <row r="60" spans="1:5" ht="15" hidden="1" x14ac:dyDescent="0.25">
      <c r="A60" s="48"/>
      <c r="B60" s="50"/>
      <c r="C60" s="50"/>
      <c r="D60" s="73"/>
      <c r="E60" s="9"/>
    </row>
    <row r="61" spans="1:5" ht="15" hidden="1" x14ac:dyDescent="0.25">
      <c r="A61" s="48"/>
      <c r="B61" s="50"/>
      <c r="C61" s="50"/>
      <c r="D61" s="73"/>
      <c r="E61" s="9"/>
    </row>
    <row r="62" spans="1:5" ht="21" hidden="1" customHeight="1" thickBot="1" x14ac:dyDescent="0.3">
      <c r="A62" s="74"/>
      <c r="B62" s="75"/>
      <c r="C62" s="75"/>
      <c r="D62" s="76"/>
      <c r="E62" s="19"/>
    </row>
    <row r="63" spans="1:5" ht="16.8" customHeight="1" thickBot="1" x14ac:dyDescent="0.3">
      <c r="A63" s="54" t="s">
        <v>3</v>
      </c>
      <c r="B63" s="55"/>
      <c r="C63" s="55"/>
      <c r="D63" s="72"/>
      <c r="E63" s="10">
        <f>SUM(E32:E62)</f>
        <v>523155.86000000004</v>
      </c>
    </row>
    <row r="64" spans="1:5" s="27" customFormat="1" ht="15" customHeight="1" x14ac:dyDescent="0.25">
      <c r="B64" s="28" t="s">
        <v>6</v>
      </c>
      <c r="C64" s="24"/>
      <c r="D64" s="24"/>
      <c r="E64" s="45">
        <f>E30+E24+E63</f>
        <v>1045155.4400000001</v>
      </c>
    </row>
    <row r="65" spans="2:5" ht="18" customHeight="1" x14ac:dyDescent="0.3">
      <c r="B65" s="23" t="s">
        <v>31</v>
      </c>
      <c r="C65" s="24"/>
      <c r="D65" s="24"/>
      <c r="E65" s="25">
        <f>C8-E64</f>
        <v>-286305.75000000012</v>
      </c>
    </row>
    <row r="66" spans="2:5" ht="17.25" customHeight="1" x14ac:dyDescent="0.3">
      <c r="B66" s="23" t="s">
        <v>52</v>
      </c>
      <c r="C66" s="24"/>
      <c r="D66" s="24"/>
      <c r="E66" s="26">
        <f>E4+E65</f>
        <v>-517782.27000000014</v>
      </c>
    </row>
  </sheetData>
  <mergeCells count="52">
    <mergeCell ref="A22:D22"/>
    <mergeCell ref="A51:D51"/>
    <mergeCell ref="A52:D52"/>
    <mergeCell ref="A54:D54"/>
    <mergeCell ref="A43:D43"/>
    <mergeCell ref="A34:D34"/>
    <mergeCell ref="A35:D35"/>
    <mergeCell ref="A36:D36"/>
    <mergeCell ref="A37:D37"/>
    <mergeCell ref="A38:D38"/>
    <mergeCell ref="A44:D44"/>
    <mergeCell ref="B25:E25"/>
    <mergeCell ref="A23:D23"/>
    <mergeCell ref="A24:D24"/>
    <mergeCell ref="A26:D26"/>
    <mergeCell ref="A55:D55"/>
    <mergeCell ref="A45:D45"/>
    <mergeCell ref="A46:D46"/>
    <mergeCell ref="A47:D47"/>
    <mergeCell ref="A49:D49"/>
    <mergeCell ref="A50:D50"/>
    <mergeCell ref="A53:C53"/>
    <mergeCell ref="A48:C48"/>
    <mergeCell ref="A63:D63"/>
    <mergeCell ref="A56:D56"/>
    <mergeCell ref="A57:D57"/>
    <mergeCell ref="A58:D58"/>
    <mergeCell ref="A62:D62"/>
    <mergeCell ref="A59:D59"/>
    <mergeCell ref="A60:D60"/>
    <mergeCell ref="A61:D61"/>
    <mergeCell ref="A19:D19"/>
    <mergeCell ref="A20:D20"/>
    <mergeCell ref="A21:D21"/>
    <mergeCell ref="A7:B7"/>
    <mergeCell ref="A8:B8"/>
    <mergeCell ref="A9:E9"/>
    <mergeCell ref="B4:C4"/>
    <mergeCell ref="A3:D3"/>
    <mergeCell ref="B15:D15"/>
    <mergeCell ref="A17:D17"/>
    <mergeCell ref="A18:D18"/>
    <mergeCell ref="A27:D27"/>
    <mergeCell ref="A28:D28"/>
    <mergeCell ref="A29:D29"/>
    <mergeCell ref="A30:D30"/>
    <mergeCell ref="A32:D32"/>
    <mergeCell ref="A33:D33"/>
    <mergeCell ref="A39:D39"/>
    <mergeCell ref="A40:D40"/>
    <mergeCell ref="A42:D42"/>
    <mergeCell ref="A41:C41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2023-03-02T05:18:01Z</cp:lastPrinted>
  <dcterms:created xsi:type="dcterms:W3CDTF">2012-01-24T09:54:37Z</dcterms:created>
  <dcterms:modified xsi:type="dcterms:W3CDTF">2023-03-02T05:18:36Z</dcterms:modified>
</cp:coreProperties>
</file>