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76" i="1" l="1"/>
  <c r="D26" i="1"/>
  <c r="D32" i="1"/>
  <c r="D41" i="1" l="1"/>
  <c r="D35" i="1" l="1"/>
  <c r="D13" i="1" l="1"/>
  <c r="C14" i="1"/>
  <c r="B14" i="1"/>
  <c r="D12" i="1"/>
  <c r="D11" i="1"/>
  <c r="D10" i="1"/>
  <c r="D8" i="1"/>
  <c r="D14" i="1" l="1"/>
  <c r="D77" i="1"/>
  <c r="D78" i="1" l="1"/>
  <c r="D79" i="1" s="1"/>
</calcChain>
</file>

<file path=xl/sharedStrings.xml><?xml version="1.0" encoding="utf-8"?>
<sst xmlns="http://schemas.openxmlformats.org/spreadsheetml/2006/main" count="58" uniqueCount="58">
  <si>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</si>
  <si>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</si>
  <si>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</si>
  <si>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</si>
  <si>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</si>
  <si>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</si>
  <si>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</si>
  <si>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</si>
  <si>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</si>
  <si>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</si>
  <si>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</si>
  <si>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</si>
  <si>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</si>
  <si>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</si>
  <si>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</si>
  <si>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</si>
  <si>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</si>
  <si>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ЛИПОВОГО, 72</t>
  </si>
  <si>
    <t xml:space="preserve">Аварийная служба 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</si>
  <si>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</si>
  <si>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</si>
  <si>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</si>
  <si>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</si>
  <si>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</si>
  <si>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</si>
  <si>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</si>
  <si>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</si>
  <si>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</si>
  <si>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</t>
  </si>
  <si>
    <t xml:space="preserve">7. Накопительный счет за 2022 год                                </t>
  </si>
  <si>
    <t>1. Средства на счете дома на 01.01.2022г.</t>
  </si>
  <si>
    <t>2. Начисления и поступления за 2022 год</t>
  </si>
  <si>
    <t>Входящее сальдо на 01.01.2022г.</t>
  </si>
  <si>
    <t>Установка замков  /январь 2022г</t>
  </si>
  <si>
    <t>Подготовка подъезда к ремонту  /январь 2022г</t>
  </si>
  <si>
    <t>Установка тамбурной двери 2п  /январь 2022г</t>
  </si>
  <si>
    <t>Ремонт подъездного отопления  /январь 2022г</t>
  </si>
  <si>
    <t>Год постройки-1971, кирпичный, количество этажей-5, количество подъездов-4, количество жилых квартир-56, кол-во нежилых помещений-3, общая площадь дома-3457,70, газифицирован, кол-во зарегистрированных-107</t>
  </si>
  <si>
    <t>Ремонт подъездного освещения  /февраль 2022г</t>
  </si>
  <si>
    <t>Установка п/ящиков, информ.щита  /февраль 2022г</t>
  </si>
  <si>
    <t>Ремонт подъезда № 2  /январь 2022г</t>
  </si>
  <si>
    <t>Весенняя уборка придомовой территории, вывоз мусора  /апрель 2022г</t>
  </si>
  <si>
    <t>Ремонт лавочки 1п  /апрель 2022г</t>
  </si>
  <si>
    <t>Закрытие техокна  /июнь 2022г</t>
  </si>
  <si>
    <t>Замена стояков системы ХВС кв.1, 5  /май 2022г</t>
  </si>
  <si>
    <t>Замена канализации, врезок системы ХВС кв.6,7, подвал  /июнь 2022г</t>
  </si>
  <si>
    <t>Замена и ремонт перил 3п  /июль 2022г</t>
  </si>
  <si>
    <t>Тариф на тех/содерж-18,60, СОИ-факт</t>
  </si>
  <si>
    <t>Ремонт подъездного освещения  /сентябрь 2022г</t>
  </si>
  <si>
    <t>Ремонт системы отопления  /сентябрь 2022г</t>
  </si>
  <si>
    <t>Работы по ремонту асфальтобетонного покрытия  /сентябрь 2022г</t>
  </si>
  <si>
    <t>за     2022 год</t>
  </si>
  <si>
    <t>Задолженность на 01.01.2023г.</t>
  </si>
  <si>
    <t xml:space="preserve">8. Средства на счете дома на 01.01.2023г.    </t>
  </si>
  <si>
    <t>Ремонт освещения кв.12  /ноябрь 2022г</t>
  </si>
  <si>
    <t>Замена стояков системы отопления, ГВС и канализации кв.6, 10, 11 /ноябрь 2022г</t>
  </si>
  <si>
    <t>Ремонт подъездного освещения  /декабрь 2022г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</si>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</sst>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9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9" fillId="0" borderId="18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9" fillId="0" borderId="20" xfId="0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0" fontId="10" fillId="0" borderId="10" xfId="0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4" fontId="3" fillId="0" borderId="27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4" fontId="3" fillId="0" borderId="32" xfId="0" applyNumberFormat="1" applyFont="1" applyBorder="1" applyAlignment="1">
      <alignment vertical="top"/>
    </xf>
    <xf numFmtId="0" fontId="0" fillId="0" borderId="33" xfId="0" applyBorder="1" applyAlignment="1">
      <alignment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36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4" fontId="2" fillId="0" borderId="11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34" xfId="0" applyBorder="1" applyAlignment="1">
      <alignment vertical="top" wrapText="1"/>
    </xf>
    <xf numFmtId="0" fontId="5" fillId="0" borderId="28" xfId="0" applyFont="1" applyBorder="1" applyAlignment="1">
      <alignment vertical="top"/>
    </xf>
    <xf numFmtId="0" fontId="0" fillId="0" borderId="8" xfId="0" applyBorder="1" applyAlignment="1">
      <alignment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10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right" vertical="top"/>
    </xf>
    <xf numFmtId="4" fontId="8" fillId="0" borderId="0" xfId="0" applyNumberFormat="1" applyFont="1" applyBorder="1" applyAlignment="1"/>
    <xf numFmtId="0" fontId="8" fillId="0" borderId="0" xfId="0" applyFont="1" applyBorder="1" applyAlignment="1"/>
    <xf numFmtId="0" fontId="8" fillId="0" borderId="13" xfId="0" applyFont="1" applyBorder="1" applyAlignment="1"/>
    <xf numFmtId="0" fontId="5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8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0" borderId="0" xfId="0" applyFont="1" applyAlignment="1"/>
    <xf numFmtId="0" fontId="5" fillId="0" borderId="16" xfId="0" applyFont="1" applyBorder="1" applyAlignment="1">
      <alignment horizontal="left" vertical="top"/>
    </xf>
    <xf numFmtId="0" fontId="0" fillId="0" borderId="35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2" fillId="0" borderId="31" xfId="0" applyFont="1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topLeftCell="A16" zoomScaleNormal="100" workbookViewId="0">
      <selection activeCell="A23" sqref="A23:C23"/>
    </sheetView>
  </sheetViews>
  <sheetFormatPr defaultRowHeight="13.2" x14ac:dyDescent="0.25"/>
  <cols>
    <col min="1" max="1" width="17.44140625" customWidth="1"/>
    <col min="2" max="2" width="26" customWidth="1"/>
    <col min="3" max="3" width="31" customWidth="1"/>
    <col min="4" max="4" width="34" customWidth="1"/>
  </cols>
  <sheetData>
    <row r="1" spans="1:10" ht="17.399999999999999" x14ac:dyDescent="0.3">
      <c r="B1" s="32" t="s">
        <v>17</v>
      </c>
      <c r="C1" s="32"/>
      <c r="D1" s="32"/>
      <c r="E1" s="32"/>
      <c r="F1" s="32"/>
      <c r="G1" s="32"/>
      <c r="H1" s="32"/>
      <c r="I1" s="32"/>
      <c r="J1" s="32"/>
    </row>
    <row r="2" spans="1:10" ht="18" thickBot="1" x14ac:dyDescent="0.35">
      <c r="B2" s="33" t="s">
        <v>51</v>
      </c>
      <c r="C2" s="33"/>
      <c r="D2" s="33"/>
      <c r="E2" s="33"/>
      <c r="F2" s="33"/>
      <c r="G2" s="33"/>
      <c r="H2" s="33"/>
      <c r="I2" s="33"/>
      <c r="J2" s="33"/>
    </row>
    <row r="3" spans="1:10" ht="42" customHeight="1" thickBot="1" x14ac:dyDescent="0.3">
      <c r="A3" s="40" t="s">
        <v>37</v>
      </c>
      <c r="B3" s="40"/>
      <c r="C3" s="41"/>
      <c r="D3" s="31" t="s">
        <v>47</v>
      </c>
    </row>
    <row r="4" spans="1:10" ht="15.6" x14ac:dyDescent="0.3">
      <c r="B4" s="61" t="s">
        <v>30</v>
      </c>
      <c r="C4" s="61"/>
      <c r="D4" s="2">
        <v>-393437.88</v>
      </c>
    </row>
    <row r="5" spans="1:10" ht="15.6" x14ac:dyDescent="0.3">
      <c r="B5" s="34" t="s">
        <v>31</v>
      </c>
      <c r="C5" s="34"/>
      <c r="D5" s="34"/>
      <c r="E5" s="34"/>
      <c r="F5" s="34"/>
      <c r="G5" s="34"/>
      <c r="H5" s="34"/>
      <c r="I5" s="34"/>
      <c r="J5" s="34"/>
    </row>
    <row r="6" spans="1:10" ht="19.5" customHeight="1" thickBot="1" x14ac:dyDescent="0.3">
      <c r="B6" s="36" t="s">
        <v>32</v>
      </c>
      <c r="D6" s="27">
        <v>-90900.1</v>
      </c>
    </row>
    <row r="7" spans="1:10" ht="13.8" customHeight="1" thickBot="1" x14ac:dyDescent="0.3">
      <c r="A7" s="44" t="s">
        <v>8</v>
      </c>
      <c r="B7" s="45"/>
      <c r="C7" s="4" t="s">
        <v>9</v>
      </c>
      <c r="D7" s="5" t="s">
        <v>52</v>
      </c>
    </row>
    <row r="8" spans="1:10" s="26" customFormat="1" ht="16.8" customHeight="1" thickBot="1" x14ac:dyDescent="0.3">
      <c r="A8" s="46">
        <v>853865.93</v>
      </c>
      <c r="B8" s="47"/>
      <c r="C8" s="37">
        <v>828987.33</v>
      </c>
      <c r="D8" s="38">
        <f>D6+C8-A8</f>
        <v>-115778.70000000007</v>
      </c>
    </row>
    <row r="9" spans="1:10" ht="12.75" customHeight="1" thickBot="1" x14ac:dyDescent="0.3">
      <c r="A9" s="48" t="s">
        <v>7</v>
      </c>
      <c r="B9" s="49"/>
      <c r="C9" s="49"/>
      <c r="D9" s="50"/>
    </row>
    <row r="10" spans="1:10" ht="15" x14ac:dyDescent="0.25">
      <c r="A10" s="6" t="s">
        <v>10</v>
      </c>
      <c r="B10" s="7">
        <v>20868.34</v>
      </c>
      <c r="C10" s="8">
        <v>22165.439999999999</v>
      </c>
      <c r="D10" s="9">
        <f>C10-B10</f>
        <v>1297.0999999999985</v>
      </c>
    </row>
    <row r="11" spans="1:10" ht="15" x14ac:dyDescent="0.25">
      <c r="A11" s="10" t="s">
        <v>11</v>
      </c>
      <c r="B11" s="11">
        <v>2413.65</v>
      </c>
      <c r="C11" s="12">
        <v>1974.44</v>
      </c>
      <c r="D11" s="13">
        <f>C11-B11</f>
        <v>-439.21000000000004</v>
      </c>
    </row>
    <row r="12" spans="1:10" ht="15" x14ac:dyDescent="0.25">
      <c r="A12" s="10" t="s">
        <v>13</v>
      </c>
      <c r="B12" s="11">
        <v>17964.68</v>
      </c>
      <c r="C12" s="12">
        <v>15078.43</v>
      </c>
      <c r="D12" s="13">
        <f>C12-B12</f>
        <v>-2886.25</v>
      </c>
    </row>
    <row r="13" spans="1:10" ht="15.6" thickBot="1" x14ac:dyDescent="0.3">
      <c r="A13" s="14" t="s">
        <v>16</v>
      </c>
      <c r="B13" s="15">
        <v>3626.22</v>
      </c>
      <c r="C13" s="16">
        <v>4002.53</v>
      </c>
      <c r="D13" s="17">
        <f>C13-B13</f>
        <v>376.3100000000004</v>
      </c>
    </row>
    <row r="14" spans="1:10" ht="16.2" customHeight="1" thickBot="1" x14ac:dyDescent="0.3">
      <c r="A14" s="18" t="s">
        <v>12</v>
      </c>
      <c r="B14" s="19">
        <f>SUM(B10:B13)</f>
        <v>44872.89</v>
      </c>
      <c r="C14" s="20">
        <f>SUM(C10:C13)</f>
        <v>43220.84</v>
      </c>
      <c r="D14" s="21">
        <f>SUM(D10:D13)</f>
        <v>-1652.0500000000011</v>
      </c>
    </row>
    <row r="15" spans="1:10" ht="17.25" customHeight="1" x14ac:dyDescent="0.25">
      <c r="B15" s="62" t="s">
        <v>4</v>
      </c>
      <c r="C15" s="62"/>
      <c r="D15" s="3">
        <f>D8+69178.1</f>
        <v>-46600.600000000064</v>
      </c>
    </row>
    <row r="16" spans="1:10" ht="16.2" thickBot="1" x14ac:dyDescent="0.35">
      <c r="B16" s="1" t="s">
        <v>2</v>
      </c>
    </row>
    <row r="17" spans="1:4" ht="15.75" customHeight="1" x14ac:dyDescent="0.25">
      <c r="A17" s="53" t="s">
        <v>18</v>
      </c>
      <c r="B17" s="54"/>
      <c r="C17" s="54"/>
      <c r="D17" s="9">
        <v>23166.59</v>
      </c>
    </row>
    <row r="18" spans="1:4" ht="15" x14ac:dyDescent="0.25">
      <c r="A18" s="55" t="s">
        <v>19</v>
      </c>
      <c r="B18" s="56"/>
      <c r="C18" s="56"/>
      <c r="D18" s="13">
        <v>7053.71</v>
      </c>
    </row>
    <row r="19" spans="1:4" ht="15.75" customHeight="1" x14ac:dyDescent="0.25">
      <c r="A19" s="55" t="s">
        <v>20</v>
      </c>
      <c r="B19" s="56"/>
      <c r="C19" s="56"/>
      <c r="D19" s="13">
        <v>15732.06</v>
      </c>
    </row>
    <row r="20" spans="1:4" ht="16.5" customHeight="1" x14ac:dyDescent="0.25">
      <c r="A20" s="55" t="s">
        <v>0</v>
      </c>
      <c r="B20" s="56"/>
      <c r="C20" s="56"/>
      <c r="D20" s="13">
        <v>20097.23</v>
      </c>
    </row>
    <row r="21" spans="1:4" ht="15.75" customHeight="1" x14ac:dyDescent="0.25">
      <c r="A21" s="55" t="s">
        <v>21</v>
      </c>
      <c r="B21" s="56"/>
      <c r="C21" s="56"/>
      <c r="D21" s="13">
        <v>377580.84</v>
      </c>
    </row>
    <row r="22" spans="1:4" ht="16.5" customHeight="1" x14ac:dyDescent="0.25">
      <c r="A22" s="57" t="s">
        <v>22</v>
      </c>
      <c r="B22" s="56"/>
      <c r="C22" s="56"/>
      <c r="D22" s="13">
        <v>11560.75</v>
      </c>
    </row>
    <row r="23" spans="1:4" ht="15.75" customHeight="1" x14ac:dyDescent="0.25">
      <c r="A23" s="55" t="s">
        <v>23</v>
      </c>
      <c r="B23" s="56"/>
      <c r="C23" s="56"/>
      <c r="D23" s="13">
        <v>115763.8</v>
      </c>
    </row>
    <row r="24" spans="1:4" ht="15.75" customHeight="1" x14ac:dyDescent="0.25">
      <c r="A24" s="55" t="s">
        <v>57</v>
      </c>
      <c r="B24" s="56"/>
      <c r="C24" s="56"/>
      <c r="D24" s="13">
        <v>17015</v>
      </c>
    </row>
    <row r="25" spans="1:4" ht="15.75" customHeight="1" thickBot="1" x14ac:dyDescent="0.3">
      <c r="A25" s="63" t="s">
        <v>24</v>
      </c>
      <c r="B25" s="64"/>
      <c r="C25" s="64"/>
      <c r="D25" s="35">
        <v>12000</v>
      </c>
    </row>
    <row r="26" spans="1:4" ht="17.25" customHeight="1" thickBot="1" x14ac:dyDescent="0.3">
      <c r="A26" s="42" t="s">
        <v>1</v>
      </c>
      <c r="B26" s="43"/>
      <c r="C26" s="43"/>
      <c r="D26" s="24">
        <f>SUM(D17:D25)</f>
        <v>599969.9800000001</v>
      </c>
    </row>
    <row r="27" spans="1:4" ht="33" customHeight="1" thickBot="1" x14ac:dyDescent="0.3">
      <c r="B27" s="67" t="s">
        <v>14</v>
      </c>
      <c r="C27" s="68"/>
      <c r="D27" s="68"/>
    </row>
    <row r="28" spans="1:4" ht="15.75" customHeight="1" x14ac:dyDescent="0.25">
      <c r="A28" s="53" t="s">
        <v>25</v>
      </c>
      <c r="B28" s="54"/>
      <c r="C28" s="54"/>
      <c r="D28" s="9">
        <v>17313.95</v>
      </c>
    </row>
    <row r="29" spans="1:4" ht="15.75" customHeight="1" x14ac:dyDescent="0.25">
      <c r="A29" s="55" t="s">
        <v>26</v>
      </c>
      <c r="B29" s="56"/>
      <c r="C29" s="56"/>
      <c r="D29" s="13">
        <v>2741.22</v>
      </c>
    </row>
    <row r="30" spans="1:4" ht="15.75" customHeight="1" x14ac:dyDescent="0.25">
      <c r="A30" s="55" t="s">
        <v>27</v>
      </c>
      <c r="B30" s="56"/>
      <c r="C30" s="56"/>
      <c r="D30" s="13">
        <v>21891.31</v>
      </c>
    </row>
    <row r="31" spans="1:4" ht="15.75" customHeight="1" thickBot="1" x14ac:dyDescent="0.3">
      <c r="A31" s="65" t="s">
        <v>28</v>
      </c>
      <c r="B31" s="66"/>
      <c r="C31" s="66"/>
      <c r="D31" s="30">
        <v>3675.9</v>
      </c>
    </row>
    <row r="32" spans="1:4" ht="15.75" customHeight="1" thickBot="1" x14ac:dyDescent="0.3">
      <c r="A32" s="51" t="s">
        <v>15</v>
      </c>
      <c r="B32" s="52"/>
      <c r="C32" s="52"/>
      <c r="D32" s="22">
        <f>SUM(D28:D31)</f>
        <v>45622.380000000005</v>
      </c>
    </row>
    <row r="33" spans="1:4" ht="17.399999999999999" customHeight="1" thickBot="1" x14ac:dyDescent="0.3">
      <c r="B33" s="25" t="s">
        <v>5</v>
      </c>
    </row>
    <row r="34" spans="1:4" ht="15.75" customHeight="1" x14ac:dyDescent="0.25">
      <c r="A34" s="69" t="s">
        <v>33</v>
      </c>
      <c r="B34" s="54"/>
      <c r="C34" s="54"/>
      <c r="D34" s="9">
        <v>1931.1</v>
      </c>
    </row>
    <row r="35" spans="1:4" ht="15.75" customHeight="1" x14ac:dyDescent="0.25">
      <c r="A35" s="57" t="s">
        <v>34</v>
      </c>
      <c r="B35" s="56"/>
      <c r="C35" s="56"/>
      <c r="D35" s="13">
        <f>13531.8+546.8</f>
        <v>14078.599999999999</v>
      </c>
    </row>
    <row r="36" spans="1:4" ht="15.75" customHeight="1" x14ac:dyDescent="0.25">
      <c r="A36" s="57" t="s">
        <v>35</v>
      </c>
      <c r="B36" s="56"/>
      <c r="C36" s="56"/>
      <c r="D36" s="13">
        <v>39150</v>
      </c>
    </row>
    <row r="37" spans="1:4" ht="15.75" customHeight="1" x14ac:dyDescent="0.25">
      <c r="A37" s="57" t="s">
        <v>36</v>
      </c>
      <c r="B37" s="56"/>
      <c r="C37" s="56"/>
      <c r="D37" s="13">
        <v>2351.4</v>
      </c>
    </row>
    <row r="38" spans="1:4" ht="15.75" customHeight="1" x14ac:dyDescent="0.25">
      <c r="A38" s="57" t="s">
        <v>40</v>
      </c>
      <c r="B38" s="56"/>
      <c r="C38" s="56"/>
      <c r="D38" s="13">
        <v>69583.27</v>
      </c>
    </row>
    <row r="39" spans="1:4" ht="15.75" customHeight="1" x14ac:dyDescent="0.25">
      <c r="A39" s="57" t="s">
        <v>38</v>
      </c>
      <c r="B39" s="56"/>
      <c r="C39" s="56"/>
      <c r="D39" s="13">
        <v>85</v>
      </c>
    </row>
    <row r="40" spans="1:4" ht="15.75" customHeight="1" x14ac:dyDescent="0.25">
      <c r="A40" s="57" t="s">
        <v>39</v>
      </c>
      <c r="B40" s="56"/>
      <c r="C40" s="56"/>
      <c r="D40" s="13">
        <v>1377.4</v>
      </c>
    </row>
    <row r="41" spans="1:4" ht="15.75" customHeight="1" x14ac:dyDescent="0.25">
      <c r="A41" s="57" t="s">
        <v>41</v>
      </c>
      <c r="B41" s="56"/>
      <c r="C41" s="56"/>
      <c r="D41" s="13">
        <f>1387.3+1169.3</f>
        <v>2556.6</v>
      </c>
    </row>
    <row r="42" spans="1:4" ht="15.75" customHeight="1" x14ac:dyDescent="0.25">
      <c r="A42" s="57" t="s">
        <v>42</v>
      </c>
      <c r="B42" s="56"/>
      <c r="C42" s="56"/>
      <c r="D42" s="13">
        <v>755.9</v>
      </c>
    </row>
    <row r="43" spans="1:4" ht="15.75" customHeight="1" x14ac:dyDescent="0.25">
      <c r="A43" s="57" t="s">
        <v>44</v>
      </c>
      <c r="B43" s="56"/>
      <c r="C43" s="56"/>
      <c r="D43" s="13">
        <v>11880.2</v>
      </c>
    </row>
    <row r="44" spans="1:4" ht="15.75" customHeight="1" x14ac:dyDescent="0.25">
      <c r="A44" s="57" t="s">
        <v>43</v>
      </c>
      <c r="B44" s="56"/>
      <c r="C44" s="56"/>
      <c r="D44" s="13">
        <v>3415</v>
      </c>
    </row>
    <row r="45" spans="1:4" ht="13.8" customHeight="1" x14ac:dyDescent="0.25">
      <c r="A45" s="57" t="s">
        <v>45</v>
      </c>
      <c r="B45" s="56"/>
      <c r="C45" s="56"/>
      <c r="D45" s="13">
        <v>18372.7</v>
      </c>
    </row>
    <row r="46" spans="1:4" ht="15.75" customHeight="1" x14ac:dyDescent="0.25">
      <c r="A46" s="57" t="s">
        <v>46</v>
      </c>
      <c r="B46" s="56"/>
      <c r="C46" s="56"/>
      <c r="D46" s="13">
        <v>9300.4</v>
      </c>
    </row>
    <row r="47" spans="1:4" ht="15.75" customHeight="1" x14ac:dyDescent="0.25">
      <c r="A47" s="57" t="s">
        <v>48</v>
      </c>
      <c r="B47" s="56"/>
      <c r="C47" s="56"/>
      <c r="D47" s="13">
        <v>170</v>
      </c>
    </row>
    <row r="48" spans="1:4" ht="15.75" customHeight="1" x14ac:dyDescent="0.25">
      <c r="A48" s="57" t="s">
        <v>50</v>
      </c>
      <c r="B48" s="56"/>
      <c r="C48" s="56"/>
      <c r="D48" s="13">
        <v>16382.15</v>
      </c>
    </row>
    <row r="49" spans="1:4" ht="15.75" customHeight="1" x14ac:dyDescent="0.25">
      <c r="A49" s="57" t="s">
        <v>49</v>
      </c>
      <c r="B49" s="56"/>
      <c r="C49" s="56"/>
      <c r="D49" s="13">
        <v>803.9</v>
      </c>
    </row>
    <row r="50" spans="1:4" ht="15.75" customHeight="1" x14ac:dyDescent="0.25">
      <c r="A50" s="57" t="s">
        <v>54</v>
      </c>
      <c r="B50" s="56"/>
      <c r="C50" s="56"/>
      <c r="D50" s="13">
        <v>1481.7</v>
      </c>
    </row>
    <row r="51" spans="1:4" ht="15.75" customHeight="1" x14ac:dyDescent="0.25">
      <c r="A51" s="57" t="s">
        <v>55</v>
      </c>
      <c r="B51" s="56"/>
      <c r="C51" s="56"/>
      <c r="D51" s="13">
        <v>40661.25</v>
      </c>
    </row>
    <row r="52" spans="1:4" ht="15.75" customHeight="1" thickBot="1" x14ac:dyDescent="0.3">
      <c r="A52" s="57" t="s">
        <v>56</v>
      </c>
      <c r="B52" s="56"/>
      <c r="C52" s="56"/>
      <c r="D52" s="13">
        <v>170</v>
      </c>
    </row>
    <row r="53" spans="1:4" ht="15.75" hidden="1" customHeight="1" x14ac:dyDescent="0.25">
      <c r="A53" s="57"/>
      <c r="B53" s="56"/>
      <c r="C53" s="56"/>
      <c r="D53" s="13"/>
    </row>
    <row r="54" spans="1:4" ht="15.75" hidden="1" customHeight="1" x14ac:dyDescent="0.25">
      <c r="A54" s="57"/>
      <c r="B54" s="56"/>
      <c r="C54" s="56"/>
      <c r="D54" s="13"/>
    </row>
    <row r="55" spans="1:4" ht="15.75" hidden="1" customHeight="1" x14ac:dyDescent="0.25">
      <c r="A55" s="57"/>
      <c r="B55" s="56"/>
      <c r="C55" s="56"/>
      <c r="D55" s="13"/>
    </row>
    <row r="56" spans="1:4" ht="15.75" hidden="1" customHeight="1" x14ac:dyDescent="0.25">
      <c r="A56" s="57"/>
      <c r="B56" s="56"/>
      <c r="C56" s="56"/>
      <c r="D56" s="13"/>
    </row>
    <row r="57" spans="1:4" ht="15.75" hidden="1" customHeight="1" x14ac:dyDescent="0.25">
      <c r="A57" s="57"/>
      <c r="B57" s="56"/>
      <c r="C57" s="56"/>
      <c r="D57" s="13"/>
    </row>
    <row r="58" spans="1:4" ht="15.75" hidden="1" customHeight="1" x14ac:dyDescent="0.25">
      <c r="A58" s="57"/>
      <c r="B58" s="56"/>
      <c r="C58" s="56"/>
      <c r="D58" s="13"/>
    </row>
    <row r="59" spans="1:4" ht="15.75" hidden="1" customHeight="1" x14ac:dyDescent="0.25">
      <c r="A59" s="57"/>
      <c r="B59" s="56"/>
      <c r="C59" s="56"/>
      <c r="D59" s="13"/>
    </row>
    <row r="60" spans="1:4" ht="15.75" hidden="1" customHeight="1" x14ac:dyDescent="0.25">
      <c r="A60" s="57"/>
      <c r="B60" s="56"/>
      <c r="C60" s="56"/>
      <c r="D60" s="13"/>
    </row>
    <row r="61" spans="1:4" ht="15.75" hidden="1" customHeight="1" x14ac:dyDescent="0.25">
      <c r="A61" s="57"/>
      <c r="B61" s="56"/>
      <c r="C61" s="56"/>
      <c r="D61" s="13"/>
    </row>
    <row r="62" spans="1:4" ht="15.75" hidden="1" customHeight="1" x14ac:dyDescent="0.25">
      <c r="A62" s="57"/>
      <c r="B62" s="56"/>
      <c r="C62" s="56"/>
      <c r="D62" s="13"/>
    </row>
    <row r="63" spans="1:4" ht="15.75" hidden="1" customHeight="1" x14ac:dyDescent="0.25">
      <c r="A63" s="58"/>
      <c r="B63" s="59"/>
      <c r="C63" s="60"/>
      <c r="D63" s="13"/>
    </row>
    <row r="64" spans="1:4" ht="15.75" hidden="1" customHeight="1" x14ac:dyDescent="0.25">
      <c r="A64" s="58"/>
      <c r="B64" s="59"/>
      <c r="C64" s="60"/>
      <c r="D64" s="13"/>
    </row>
    <row r="65" spans="1:4" ht="15.75" hidden="1" customHeight="1" x14ac:dyDescent="0.25">
      <c r="A65" s="58"/>
      <c r="B65" s="59"/>
      <c r="C65" s="60"/>
      <c r="D65" s="13"/>
    </row>
    <row r="66" spans="1:4" ht="15.75" hidden="1" customHeight="1" x14ac:dyDescent="0.25">
      <c r="A66" s="58"/>
      <c r="B66" s="59"/>
      <c r="C66" s="60"/>
      <c r="D66" s="13"/>
    </row>
    <row r="67" spans="1:4" ht="15.75" hidden="1" customHeight="1" x14ac:dyDescent="0.25">
      <c r="A67" s="58"/>
      <c r="B67" s="59"/>
      <c r="C67" s="60"/>
      <c r="D67" s="13"/>
    </row>
    <row r="68" spans="1:4" ht="15.75" hidden="1" customHeight="1" x14ac:dyDescent="0.25">
      <c r="A68" s="58"/>
      <c r="B68" s="59"/>
      <c r="C68" s="60"/>
      <c r="D68" s="13"/>
    </row>
    <row r="69" spans="1:4" ht="15.75" hidden="1" customHeight="1" x14ac:dyDescent="0.25">
      <c r="A69" s="57"/>
      <c r="B69" s="56"/>
      <c r="C69" s="56"/>
      <c r="D69" s="13"/>
    </row>
    <row r="70" spans="1:4" ht="15.75" hidden="1" customHeight="1" x14ac:dyDescent="0.25">
      <c r="A70" s="57"/>
      <c r="B70" s="56"/>
      <c r="C70" s="56"/>
      <c r="D70" s="13"/>
    </row>
    <row r="71" spans="1:4" ht="15.75" hidden="1" customHeight="1" x14ac:dyDescent="0.25">
      <c r="A71" s="57"/>
      <c r="B71" s="56"/>
      <c r="C71" s="56"/>
      <c r="D71" s="13"/>
    </row>
    <row r="72" spans="1:4" ht="15.75" hidden="1" customHeight="1" x14ac:dyDescent="0.25">
      <c r="A72" s="57"/>
      <c r="B72" s="56"/>
      <c r="C72" s="56"/>
      <c r="D72" s="13"/>
    </row>
    <row r="73" spans="1:4" ht="15.75" hidden="1" customHeight="1" x14ac:dyDescent="0.25">
      <c r="A73" s="57"/>
      <c r="B73" s="56"/>
      <c r="C73" s="56"/>
      <c r="D73" s="13"/>
    </row>
    <row r="74" spans="1:4" ht="15.75" hidden="1" customHeight="1" x14ac:dyDescent="0.25">
      <c r="A74" s="57"/>
      <c r="B74" s="56"/>
      <c r="C74" s="56"/>
      <c r="D74" s="13"/>
    </row>
    <row r="75" spans="1:4" ht="15.75" hidden="1" customHeight="1" thickBot="1" x14ac:dyDescent="0.3">
      <c r="A75" s="70"/>
      <c r="B75" s="71"/>
      <c r="C75" s="71"/>
      <c r="D75" s="23"/>
    </row>
    <row r="76" spans="1:4" ht="16.5" customHeight="1" thickBot="1" x14ac:dyDescent="0.3">
      <c r="A76" s="42" t="s">
        <v>3</v>
      </c>
      <c r="B76" s="43"/>
      <c r="C76" s="43"/>
      <c r="D76" s="24">
        <f>SUM(D34:D75)</f>
        <v>234506.57</v>
      </c>
    </row>
    <row r="77" spans="1:4" s="26" customFormat="1" ht="15.6" customHeight="1" x14ac:dyDescent="0.25">
      <c r="B77" s="25" t="s">
        <v>6</v>
      </c>
      <c r="C77" s="39"/>
      <c r="D77" s="29">
        <f>D32+D26+D76</f>
        <v>880098.93000000017</v>
      </c>
    </row>
    <row r="78" spans="1:4" ht="15.6" x14ac:dyDescent="0.25">
      <c r="B78" s="25" t="s">
        <v>29</v>
      </c>
      <c r="C78" s="26"/>
      <c r="D78" s="27">
        <f>C8-D77</f>
        <v>-51111.60000000021</v>
      </c>
    </row>
    <row r="79" spans="1:4" ht="15" customHeight="1" x14ac:dyDescent="0.25">
      <c r="B79" s="25" t="s">
        <v>53</v>
      </c>
      <c r="C79" s="26"/>
      <c r="D79" s="28">
        <f>D4+D78</f>
        <v>-444549.48000000021</v>
      </c>
    </row>
  </sheetData>
  <mergeCells count="65">
    <mergeCell ref="A62:C62"/>
    <mergeCell ref="A64:C64"/>
    <mergeCell ref="A42:C42"/>
    <mergeCell ref="A38:C38"/>
    <mergeCell ref="A48:C48"/>
    <mergeCell ref="A41:C41"/>
    <mergeCell ref="A40:C40"/>
    <mergeCell ref="A58:C58"/>
    <mergeCell ref="A61:C61"/>
    <mergeCell ref="A75:C75"/>
    <mergeCell ref="A60:C60"/>
    <mergeCell ref="A59:C59"/>
    <mergeCell ref="A54:C54"/>
    <mergeCell ref="A55:C55"/>
    <mergeCell ref="A72:C72"/>
    <mergeCell ref="A56:C56"/>
    <mergeCell ref="A74:C74"/>
    <mergeCell ref="A73:C73"/>
    <mergeCell ref="A71:C71"/>
    <mergeCell ref="A70:C70"/>
    <mergeCell ref="A69:C69"/>
    <mergeCell ref="A63:C63"/>
    <mergeCell ref="A66:C66"/>
    <mergeCell ref="A67:C67"/>
    <mergeCell ref="A68:C68"/>
    <mergeCell ref="B4:C4"/>
    <mergeCell ref="B15:C15"/>
    <mergeCell ref="A21:C21"/>
    <mergeCell ref="A35:C35"/>
    <mergeCell ref="A24:C24"/>
    <mergeCell ref="A25:C25"/>
    <mergeCell ref="A31:C31"/>
    <mergeCell ref="B27:D27"/>
    <mergeCell ref="A34:C34"/>
    <mergeCell ref="A37:C37"/>
    <mergeCell ref="A18:C18"/>
    <mergeCell ref="A19:C19"/>
    <mergeCell ref="A57:C57"/>
    <mergeCell ref="A43:C43"/>
    <mergeCell ref="A44:C44"/>
    <mergeCell ref="A46:C46"/>
    <mergeCell ref="A20:C20"/>
    <mergeCell ref="A45:C45"/>
    <mergeCell ref="A36:C36"/>
    <mergeCell ref="A49:C49"/>
    <mergeCell ref="A51:C51"/>
    <mergeCell ref="A50:C50"/>
    <mergeCell ref="A52:C52"/>
    <mergeCell ref="A53:C53"/>
    <mergeCell ref="A3:C3"/>
    <mergeCell ref="A76:C76"/>
    <mergeCell ref="A7:B7"/>
    <mergeCell ref="A8:B8"/>
    <mergeCell ref="A9:D9"/>
    <mergeCell ref="A32:C32"/>
    <mergeCell ref="A26:C26"/>
    <mergeCell ref="A28:C28"/>
    <mergeCell ref="A29:C29"/>
    <mergeCell ref="A30:C30"/>
    <mergeCell ref="A22:C22"/>
    <mergeCell ref="A23:C23"/>
    <mergeCell ref="A39:C39"/>
    <mergeCell ref="A17:C17"/>
    <mergeCell ref="A65:C65"/>
    <mergeCell ref="A47:C47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2023-03-03T09:16:18Z</cp:lastPrinted>
  <dcterms:created xsi:type="dcterms:W3CDTF">2012-01-24T09:54:37Z</dcterms:created>
  <dcterms:modified xsi:type="dcterms:W3CDTF">2023-03-20T09:46:09Z</dcterms:modified>
</cp:coreProperties>
</file>