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9" i="1" l="1"/>
  <c r="D34" i="1" l="1"/>
  <c r="D28" i="1"/>
  <c r="D62" i="1" l="1"/>
  <c r="C14" i="1"/>
  <c r="D13" i="1"/>
  <c r="B14" i="1"/>
  <c r="D12" i="1" l="1"/>
  <c r="D11" i="1"/>
  <c r="D10" i="1"/>
  <c r="D8" i="1"/>
  <c r="D14" i="1" l="1"/>
  <c r="D63" i="1"/>
  <c r="D64" i="1" s="1"/>
  <c r="D65" i="1" s="1"/>
</calcChain>
</file>

<file path=xl/sharedStrings.xml><?xml version="1.0" encoding="utf-8"?>
<sst xmlns="http://schemas.openxmlformats.org/spreadsheetml/2006/main" count="47" uniqueCount="47">
  <si>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</si>
  <si>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</si>
  <si>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</si>
  <si>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</si>
  <si>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</si>
  <si>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</si>
  <si>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</si>
  <si>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</si>
  <si>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</si>
  <si>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</si>
  <si>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</si>
  <si>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</si>
  <si>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</si>
  <si>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</si>
  <si>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</si>
  <si>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</si>
  <si>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</si>
  <si>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ЛЕНИНГРАДСКАЯ,  57/1</t>
  </si>
  <si>
    <t>Аварийная служба</t>
  </si>
  <si>
    <t xml:space="preserve">Услуги паспортной службы </t>
  </si>
  <si>
    <t>Услуги по начислению</t>
  </si>
  <si>
    <t>Услуги по содержанию МКД</t>
  </si>
  <si>
    <t xml:space="preserve">Комплексное обслуживание лифтов 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</si>
  <si>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</si>
  <si>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</si>
  <si>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</si>
  <si>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</si>
  <si>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</si>
  <si>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</si>
  <si>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</si>
  <si>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</si>
  <si>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</si>
  <si>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</si>
  <si>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мусорного бака  /январь 2022г</t>
  </si>
  <si>
    <t>Замена стояка канализации кв.27  /январь 2022г</t>
  </si>
  <si>
    <t>Периодическое техническое освидетельствование лифтов за октябрь 2021г</t>
  </si>
  <si>
    <t>Год постройки-1989, панельный, количество этажей-9, количество подъездов-1, лифт-1, оборудован стационарными эл/плитами, количество квартир-36, общая площадь дома-1953,30, кол-во зарегистрированных-73</t>
  </si>
  <si>
    <t>Наладочные работы 1-2 прибора   /март 2022г</t>
  </si>
  <si>
    <t>Периодическое техническое освидетельствование лифтов 2022г</t>
  </si>
  <si>
    <t>Весенняя уборка придомовой территории, вывоз мусора  /апрель 2022г</t>
  </si>
  <si>
    <t>Средства связи к тепловому ОДПУ  /апрель 2022г</t>
  </si>
  <si>
    <t>за    2022 год</t>
  </si>
  <si>
    <t>Задолженность на 01.01.2023г.</t>
  </si>
  <si>
    <t xml:space="preserve">8. Средства на счете дома на 01.01.2023г.    </t>
  </si>
  <si>
    <t>Ремонт подъездного освещения  /декабрь 2022г</t>
  </si>
  <si>
    <t>Тариф на тех/содерж-20,53, СОИ-факт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</si>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</sst>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6" fillId="0" borderId="0" xfId="0" applyFont="1" applyAlignment="1">
      <alignment horizontal="left"/>
    </xf>
    <xf numFmtId="4" fontId="2" fillId="0" borderId="9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center"/>
    </xf>
    <xf numFmtId="0" fontId="0" fillId="0" borderId="0" xfId="0" applyAlignment="1"/>
    <xf numFmtId="4" fontId="3" fillId="0" borderId="30" xfId="0" applyNumberFormat="1" applyFont="1" applyBorder="1" applyAlignment="1">
      <alignment vertical="top"/>
    </xf>
    <xf numFmtId="0" fontId="0" fillId="0" borderId="31" xfId="0" applyBorder="1" applyAlignment="1">
      <alignment horizontal="left" vertical="top" wrapText="1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4" xfId="0" applyNumberFormat="1" applyFont="1" applyBorder="1" applyAlignment="1">
      <alignment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8" xfId="0" applyBorder="1" applyAlignment="1">
      <alignment vertical="top"/>
    </xf>
    <xf numFmtId="0" fontId="2" fillId="0" borderId="29" xfId="0" applyFon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5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0" xfId="0" applyFont="1" applyAlignment="1"/>
    <xf numFmtId="0" fontId="5" fillId="0" borderId="1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5" fillId="0" borderId="2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0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4" xfId="0" applyBorder="1" applyAlignment="1">
      <alignment vertical="top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13" zoomScaleNormal="100" workbookViewId="0">
      <selection activeCell="A24" sqref="A24:C24"/>
    </sheetView>
  </sheetViews>
  <sheetFormatPr defaultRowHeight="13.2" x14ac:dyDescent="0.25"/>
  <cols>
    <col min="1" max="1" width="18.5546875" customWidth="1"/>
    <col min="2" max="2" width="25.21875" customWidth="1"/>
    <col min="3" max="3" width="30.77734375" customWidth="1"/>
    <col min="4" max="4" width="33.77734375" customWidth="1"/>
  </cols>
  <sheetData>
    <row r="1" spans="1:10" ht="17.399999999999999" x14ac:dyDescent="0.3">
      <c r="B1" s="35" t="s">
        <v>17</v>
      </c>
      <c r="C1" s="35"/>
      <c r="D1" s="35"/>
      <c r="E1" s="35"/>
      <c r="F1" s="35"/>
      <c r="G1" s="35"/>
      <c r="H1" s="35"/>
      <c r="I1" s="35"/>
      <c r="J1" s="35"/>
    </row>
    <row r="2" spans="1:10" ht="17.25" customHeight="1" thickBot="1" x14ac:dyDescent="0.35">
      <c r="B2" s="36" t="s">
        <v>41</v>
      </c>
      <c r="C2" s="36"/>
      <c r="D2" s="36"/>
      <c r="E2" s="36"/>
      <c r="F2" s="36"/>
      <c r="G2" s="36"/>
      <c r="H2" s="36"/>
      <c r="I2" s="36"/>
      <c r="J2" s="36"/>
    </row>
    <row r="3" spans="1:10" ht="44.4" customHeight="1" thickBot="1" x14ac:dyDescent="0.35">
      <c r="A3" s="65" t="s">
        <v>36</v>
      </c>
      <c r="B3" s="65"/>
      <c r="C3" s="66"/>
      <c r="D3" s="33" t="s">
        <v>45</v>
      </c>
      <c r="E3" s="26"/>
      <c r="F3" s="26"/>
      <c r="G3" s="26"/>
      <c r="H3" s="26"/>
      <c r="I3" s="26"/>
      <c r="J3" s="26"/>
    </row>
    <row r="4" spans="1:10" ht="15.6" x14ac:dyDescent="0.3">
      <c r="B4" s="56" t="s">
        <v>29</v>
      </c>
      <c r="C4" s="56"/>
      <c r="D4" s="1">
        <v>-265114.23</v>
      </c>
    </row>
    <row r="5" spans="1:10" ht="15.6" x14ac:dyDescent="0.3">
      <c r="B5" s="37" t="s">
        <v>30</v>
      </c>
      <c r="C5" s="37"/>
      <c r="D5" s="37"/>
      <c r="E5" s="37"/>
      <c r="F5" s="37"/>
      <c r="G5" s="37"/>
      <c r="H5" s="37"/>
      <c r="I5" s="37"/>
      <c r="J5" s="37"/>
    </row>
    <row r="6" spans="1:10" s="23" customFormat="1" ht="15" customHeight="1" thickBot="1" x14ac:dyDescent="0.3">
      <c r="B6" s="24" t="s">
        <v>31</v>
      </c>
      <c r="D6" s="25">
        <v>-163864.23000000001</v>
      </c>
    </row>
    <row r="7" spans="1:10" ht="15" customHeight="1" thickBot="1" x14ac:dyDescent="0.3">
      <c r="A7" s="58" t="s">
        <v>8</v>
      </c>
      <c r="B7" s="59"/>
      <c r="C7" s="3" t="s">
        <v>9</v>
      </c>
      <c r="D7" s="4" t="s">
        <v>42</v>
      </c>
    </row>
    <row r="8" spans="1:10" ht="17.25" customHeight="1" thickBot="1" x14ac:dyDescent="0.3">
      <c r="A8" s="60">
        <v>579684.72</v>
      </c>
      <c r="B8" s="61"/>
      <c r="C8" s="39">
        <v>566305.57999999996</v>
      </c>
      <c r="D8" s="40">
        <f>D6+C8-A8</f>
        <v>-177243.37</v>
      </c>
    </row>
    <row r="9" spans="1:10" s="34" customFormat="1" ht="12.75" customHeight="1" thickBot="1" x14ac:dyDescent="0.3">
      <c r="A9" s="62" t="s">
        <v>7</v>
      </c>
      <c r="B9" s="63"/>
      <c r="C9" s="63"/>
      <c r="D9" s="64"/>
    </row>
    <row r="10" spans="1:10" ht="15" customHeight="1" x14ac:dyDescent="0.25">
      <c r="A10" s="5" t="s">
        <v>10</v>
      </c>
      <c r="B10" s="6">
        <v>7402.56</v>
      </c>
      <c r="C10" s="7">
        <v>7256.35</v>
      </c>
      <c r="D10" s="8">
        <f>C10-B10</f>
        <v>-146.21000000000004</v>
      </c>
    </row>
    <row r="11" spans="1:10" ht="16.5" customHeight="1" x14ac:dyDescent="0.25">
      <c r="A11" s="9" t="s">
        <v>11</v>
      </c>
      <c r="B11" s="10">
        <v>2052.91</v>
      </c>
      <c r="C11" s="11">
        <v>2198.8000000000002</v>
      </c>
      <c r="D11" s="12">
        <f>C11-B11</f>
        <v>145.89000000000033</v>
      </c>
    </row>
    <row r="12" spans="1:10" ht="15" x14ac:dyDescent="0.25">
      <c r="A12" s="9" t="s">
        <v>13</v>
      </c>
      <c r="B12" s="10">
        <v>19957.09</v>
      </c>
      <c r="C12" s="11">
        <v>18478.7</v>
      </c>
      <c r="D12" s="12">
        <f>C12-B12</f>
        <v>-1478.3899999999994</v>
      </c>
    </row>
    <row r="13" spans="1:10" ht="15.75" customHeight="1" thickBot="1" x14ac:dyDescent="0.3">
      <c r="A13" s="13" t="s">
        <v>16</v>
      </c>
      <c r="B13" s="14">
        <v>3110.85</v>
      </c>
      <c r="C13" s="15">
        <v>2941.37</v>
      </c>
      <c r="D13" s="16">
        <f>C13-B13</f>
        <v>-169.48000000000002</v>
      </c>
    </row>
    <row r="14" spans="1:10" ht="16.8" customHeight="1" thickBot="1" x14ac:dyDescent="0.3">
      <c r="A14" s="17" t="s">
        <v>12</v>
      </c>
      <c r="B14" s="18">
        <f>SUM(B10:B13)</f>
        <v>32523.41</v>
      </c>
      <c r="C14" s="19">
        <f>SUM(C10:C13)</f>
        <v>30875.22</v>
      </c>
      <c r="D14" s="20">
        <f>SUM(D10:D13)</f>
        <v>-1648.1899999999991</v>
      </c>
    </row>
    <row r="15" spans="1:10" ht="15.75" customHeight="1" x14ac:dyDescent="0.25">
      <c r="B15" s="57" t="s">
        <v>4</v>
      </c>
      <c r="C15" s="57"/>
      <c r="D15" s="2">
        <f>D8+46944.33</f>
        <v>-130299.04</v>
      </c>
    </row>
    <row r="16" spans="1:10" ht="20.25" customHeight="1" thickBot="1" x14ac:dyDescent="0.3">
      <c r="B16" s="28" t="s">
        <v>2</v>
      </c>
    </row>
    <row r="17" spans="1:4" ht="15" x14ac:dyDescent="0.25">
      <c r="A17" s="73" t="s">
        <v>18</v>
      </c>
      <c r="B17" s="45"/>
      <c r="C17" s="45"/>
      <c r="D17" s="8">
        <v>13087.11</v>
      </c>
    </row>
    <row r="18" spans="1:4" ht="15" x14ac:dyDescent="0.25">
      <c r="A18" s="48" t="s">
        <v>19</v>
      </c>
      <c r="B18" s="47"/>
      <c r="C18" s="47"/>
      <c r="D18" s="12">
        <v>3984.73</v>
      </c>
    </row>
    <row r="19" spans="1:4" ht="15.75" customHeight="1" x14ac:dyDescent="0.25">
      <c r="A19" s="48" t="s">
        <v>20</v>
      </c>
      <c r="B19" s="47"/>
      <c r="C19" s="47"/>
      <c r="D19" s="12">
        <v>12350.38</v>
      </c>
    </row>
    <row r="20" spans="1:4" ht="15.75" customHeight="1" x14ac:dyDescent="0.25">
      <c r="A20" s="48" t="s">
        <v>0</v>
      </c>
      <c r="B20" s="47"/>
      <c r="C20" s="47"/>
      <c r="D20" s="12">
        <v>15942.82</v>
      </c>
    </row>
    <row r="21" spans="1:4" ht="15.75" customHeight="1" x14ac:dyDescent="0.25">
      <c r="A21" s="48" t="s">
        <v>21</v>
      </c>
      <c r="B21" s="47"/>
      <c r="C21" s="47"/>
      <c r="D21" s="12">
        <v>186344.82</v>
      </c>
    </row>
    <row r="22" spans="1:4" ht="15.75" customHeight="1" x14ac:dyDescent="0.25">
      <c r="A22" s="46" t="s">
        <v>22</v>
      </c>
      <c r="B22" s="47"/>
      <c r="C22" s="47"/>
      <c r="D22" s="12">
        <v>80641.440000000002</v>
      </c>
    </row>
    <row r="23" spans="1:4" ht="15.6" customHeight="1" x14ac:dyDescent="0.25">
      <c r="A23" s="53" t="s">
        <v>35</v>
      </c>
      <c r="B23" s="54"/>
      <c r="C23" s="55"/>
      <c r="D23" s="12">
        <v>3165</v>
      </c>
    </row>
    <row r="24" spans="1:4" ht="15.6" customHeight="1" x14ac:dyDescent="0.25">
      <c r="A24" s="53" t="s">
        <v>38</v>
      </c>
      <c r="B24" s="54"/>
      <c r="C24" s="55"/>
      <c r="D24" s="12">
        <v>3615</v>
      </c>
    </row>
    <row r="25" spans="1:4" ht="15.75" customHeight="1" x14ac:dyDescent="0.25">
      <c r="A25" s="48" t="s">
        <v>23</v>
      </c>
      <c r="B25" s="47"/>
      <c r="C25" s="47"/>
      <c r="D25" s="12">
        <v>69908.61</v>
      </c>
    </row>
    <row r="26" spans="1:4" ht="15" x14ac:dyDescent="0.25">
      <c r="A26" s="48" t="s">
        <v>46</v>
      </c>
      <c r="B26" s="47"/>
      <c r="C26" s="47"/>
      <c r="D26" s="12">
        <v>33685</v>
      </c>
    </row>
    <row r="27" spans="1:4" ht="15.6" thickBot="1" x14ac:dyDescent="0.3">
      <c r="A27" s="42" t="s">
        <v>24</v>
      </c>
      <c r="B27" s="43"/>
      <c r="C27" s="43"/>
      <c r="D27" s="38">
        <v>3000</v>
      </c>
    </row>
    <row r="28" spans="1:4" ht="16.2" thickBot="1" x14ac:dyDescent="0.3">
      <c r="A28" s="67" t="s">
        <v>1</v>
      </c>
      <c r="B28" s="68"/>
      <c r="C28" s="68"/>
      <c r="D28" s="27">
        <f>SUM(D17:D27)</f>
        <v>425724.91000000003</v>
      </c>
    </row>
    <row r="29" spans="1:4" ht="31.8" customHeight="1" thickBot="1" x14ac:dyDescent="0.3">
      <c r="B29" s="49" t="s">
        <v>14</v>
      </c>
      <c r="C29" s="50"/>
      <c r="D29" s="50"/>
    </row>
    <row r="30" spans="1:4" ht="15.75" customHeight="1" x14ac:dyDescent="0.25">
      <c r="A30" s="73" t="s">
        <v>25</v>
      </c>
      <c r="B30" s="45"/>
      <c r="C30" s="45"/>
      <c r="D30" s="8">
        <v>11620.38</v>
      </c>
    </row>
    <row r="31" spans="1:4" ht="15.75" customHeight="1" x14ac:dyDescent="0.25">
      <c r="A31" s="48" t="s">
        <v>26</v>
      </c>
      <c r="B31" s="47"/>
      <c r="C31" s="47"/>
      <c r="D31" s="12">
        <v>2319.11</v>
      </c>
    </row>
    <row r="32" spans="1:4" ht="15.75" customHeight="1" x14ac:dyDescent="0.25">
      <c r="A32" s="48" t="s">
        <v>27</v>
      </c>
      <c r="B32" s="47"/>
      <c r="C32" s="47"/>
      <c r="D32" s="12">
        <v>21818.78</v>
      </c>
    </row>
    <row r="33" spans="1:4" ht="15.75" customHeight="1" thickBot="1" x14ac:dyDescent="0.3">
      <c r="A33" s="51" t="s">
        <v>28</v>
      </c>
      <c r="B33" s="52"/>
      <c r="C33" s="52"/>
      <c r="D33" s="32">
        <v>3109.96</v>
      </c>
    </row>
    <row r="34" spans="1:4" ht="15.75" customHeight="1" thickBot="1" x14ac:dyDescent="0.3">
      <c r="A34" s="74" t="s">
        <v>15</v>
      </c>
      <c r="B34" s="75"/>
      <c r="C34" s="75"/>
      <c r="D34" s="22">
        <f>SUM(D30:D33)</f>
        <v>38868.229999999996</v>
      </c>
    </row>
    <row r="35" spans="1:4" s="23" customFormat="1" ht="18.600000000000001" customHeight="1" thickBot="1" x14ac:dyDescent="0.3">
      <c r="B35" s="28" t="s">
        <v>5</v>
      </c>
    </row>
    <row r="36" spans="1:4" ht="15" x14ac:dyDescent="0.25">
      <c r="A36" s="44" t="s">
        <v>33</v>
      </c>
      <c r="B36" s="45"/>
      <c r="C36" s="45"/>
      <c r="D36" s="8">
        <v>3035.4</v>
      </c>
    </row>
    <row r="37" spans="1:4" ht="15" x14ac:dyDescent="0.25">
      <c r="A37" s="46" t="s">
        <v>34</v>
      </c>
      <c r="B37" s="47"/>
      <c r="C37" s="47"/>
      <c r="D37" s="12">
        <v>5388.2</v>
      </c>
    </row>
    <row r="38" spans="1:4" ht="15" x14ac:dyDescent="0.25">
      <c r="A38" s="46" t="s">
        <v>37</v>
      </c>
      <c r="B38" s="47"/>
      <c r="C38" s="47"/>
      <c r="D38" s="12">
        <v>537.5</v>
      </c>
    </row>
    <row r="39" spans="1:4" ht="15" x14ac:dyDescent="0.25">
      <c r="A39" s="46" t="s">
        <v>39</v>
      </c>
      <c r="B39" s="47"/>
      <c r="C39" s="47"/>
      <c r="D39" s="12">
        <f>5042.6+1319.3</f>
        <v>6361.9000000000005</v>
      </c>
    </row>
    <row r="40" spans="1:4" ht="15" x14ac:dyDescent="0.25">
      <c r="A40" s="46" t="s">
        <v>40</v>
      </c>
      <c r="B40" s="47"/>
      <c r="C40" s="47"/>
      <c r="D40" s="30">
        <v>1787.5</v>
      </c>
    </row>
    <row r="41" spans="1:4" ht="15.6" thickBot="1" x14ac:dyDescent="0.3">
      <c r="A41" s="46" t="s">
        <v>44</v>
      </c>
      <c r="B41" s="47"/>
      <c r="C41" s="47"/>
      <c r="D41" s="12">
        <v>210</v>
      </c>
    </row>
    <row r="42" spans="1:4" ht="15" hidden="1" x14ac:dyDescent="0.25">
      <c r="A42" s="46"/>
      <c r="B42" s="47"/>
      <c r="C42" s="47"/>
      <c r="D42" s="12"/>
    </row>
    <row r="43" spans="1:4" ht="16.5" hidden="1" customHeight="1" x14ac:dyDescent="0.25">
      <c r="A43" s="46"/>
      <c r="B43" s="47"/>
      <c r="C43" s="47"/>
      <c r="D43" s="12"/>
    </row>
    <row r="44" spans="1:4" ht="16.5" hidden="1" customHeight="1" x14ac:dyDescent="0.25">
      <c r="A44" s="46"/>
      <c r="B44" s="47"/>
      <c r="C44" s="47"/>
      <c r="D44" s="12"/>
    </row>
    <row r="45" spans="1:4" ht="15.75" hidden="1" customHeight="1" x14ac:dyDescent="0.25">
      <c r="A45" s="46"/>
      <c r="B45" s="47"/>
      <c r="C45" s="47"/>
      <c r="D45" s="12"/>
    </row>
    <row r="46" spans="1:4" ht="15.75" hidden="1" customHeight="1" x14ac:dyDescent="0.25">
      <c r="A46" s="46"/>
      <c r="B46" s="47"/>
      <c r="C46" s="47"/>
      <c r="D46" s="12"/>
    </row>
    <row r="47" spans="1:4" ht="15" hidden="1" customHeight="1" x14ac:dyDescent="0.25">
      <c r="A47" s="46"/>
      <c r="B47" s="47"/>
      <c r="C47" s="47"/>
      <c r="D47" s="12"/>
    </row>
    <row r="48" spans="1:4" ht="15" hidden="1" customHeight="1" x14ac:dyDescent="0.25">
      <c r="A48" s="46"/>
      <c r="B48" s="47"/>
      <c r="C48" s="47"/>
      <c r="D48" s="12"/>
    </row>
    <row r="49" spans="1:4" ht="15" hidden="1" customHeight="1" x14ac:dyDescent="0.25">
      <c r="A49" s="46"/>
      <c r="B49" s="47"/>
      <c r="C49" s="47"/>
      <c r="D49" s="12"/>
    </row>
    <row r="50" spans="1:4" ht="15" hidden="1" customHeight="1" x14ac:dyDescent="0.25">
      <c r="A50" s="46"/>
      <c r="B50" s="47"/>
      <c r="C50" s="47"/>
      <c r="D50" s="12"/>
    </row>
    <row r="51" spans="1:4" ht="15" hidden="1" customHeight="1" x14ac:dyDescent="0.25">
      <c r="A51" s="46"/>
      <c r="B51" s="47"/>
      <c r="C51" s="47"/>
      <c r="D51" s="12"/>
    </row>
    <row r="52" spans="1:4" ht="15" hidden="1" customHeight="1" x14ac:dyDescent="0.25">
      <c r="A52" s="46"/>
      <c r="B52" s="47"/>
      <c r="C52" s="47"/>
      <c r="D52" s="12"/>
    </row>
    <row r="53" spans="1:4" ht="15" hidden="1" customHeight="1" x14ac:dyDescent="0.25">
      <c r="A53" s="46"/>
      <c r="B53" s="47"/>
      <c r="C53" s="47"/>
      <c r="D53" s="12"/>
    </row>
    <row r="54" spans="1:4" ht="15" hidden="1" customHeight="1" x14ac:dyDescent="0.25">
      <c r="A54" s="46"/>
      <c r="B54" s="47"/>
      <c r="C54" s="47"/>
      <c r="D54" s="12"/>
    </row>
    <row r="55" spans="1:4" ht="15" hidden="1" customHeight="1" x14ac:dyDescent="0.25">
      <c r="A55" s="46"/>
      <c r="B55" s="47"/>
      <c r="C55" s="47"/>
      <c r="D55" s="12"/>
    </row>
    <row r="56" spans="1:4" ht="17.25" hidden="1" customHeight="1" x14ac:dyDescent="0.25">
      <c r="A56" s="46"/>
      <c r="B56" s="47"/>
      <c r="C56" s="47"/>
      <c r="D56" s="12"/>
    </row>
    <row r="57" spans="1:4" ht="15" hidden="1" x14ac:dyDescent="0.25">
      <c r="A57" s="46"/>
      <c r="B57" s="47"/>
      <c r="C57" s="47"/>
      <c r="D57" s="12"/>
    </row>
    <row r="58" spans="1:4" ht="15" hidden="1" customHeight="1" x14ac:dyDescent="0.25">
      <c r="A58" s="46"/>
      <c r="B58" s="47"/>
      <c r="C58" s="47"/>
      <c r="D58" s="12"/>
    </row>
    <row r="59" spans="1:4" ht="15.75" hidden="1" customHeight="1" x14ac:dyDescent="0.25">
      <c r="A59" s="46"/>
      <c r="B59" s="47"/>
      <c r="C59" s="47"/>
      <c r="D59" s="12"/>
    </row>
    <row r="60" spans="1:4" ht="16.5" hidden="1" customHeight="1" x14ac:dyDescent="0.25">
      <c r="A60" s="70"/>
      <c r="B60" s="71"/>
      <c r="C60" s="72"/>
      <c r="D60" s="12"/>
    </row>
    <row r="61" spans="1:4" ht="15.75" hidden="1" customHeight="1" thickBot="1" x14ac:dyDescent="0.3">
      <c r="A61" s="69"/>
      <c r="B61" s="52"/>
      <c r="C61" s="52"/>
      <c r="D61" s="21"/>
    </row>
    <row r="62" spans="1:4" ht="16.5" customHeight="1" thickBot="1" x14ac:dyDescent="0.3">
      <c r="A62" s="67" t="s">
        <v>3</v>
      </c>
      <c r="B62" s="68"/>
      <c r="C62" s="68"/>
      <c r="D62" s="27">
        <f>SUM(D36:D61)</f>
        <v>17320.5</v>
      </c>
    </row>
    <row r="63" spans="1:4" s="23" customFormat="1" ht="18" customHeight="1" x14ac:dyDescent="0.25">
      <c r="B63" s="28" t="s">
        <v>6</v>
      </c>
      <c r="C63" s="31"/>
      <c r="D63" s="41">
        <f>D34+D28+D62</f>
        <v>481913.64</v>
      </c>
    </row>
    <row r="64" spans="1:4" ht="15" customHeight="1" x14ac:dyDescent="0.25">
      <c r="B64" s="28" t="s">
        <v>32</v>
      </c>
      <c r="C64" s="23"/>
      <c r="D64" s="25">
        <f>C8-D63</f>
        <v>84391.939999999944</v>
      </c>
    </row>
    <row r="65" spans="2:4" ht="15" customHeight="1" x14ac:dyDescent="0.25">
      <c r="B65" s="28" t="s">
        <v>43</v>
      </c>
      <c r="C65" s="23"/>
      <c r="D65" s="29">
        <f>D4+D64</f>
        <v>-180722.29000000004</v>
      </c>
    </row>
    <row r="66" spans="2:4" x14ac:dyDescent="0.25">
      <c r="B66" s="23"/>
      <c r="C66" s="23"/>
      <c r="D66" s="23"/>
    </row>
  </sheetData>
  <mergeCells count="51">
    <mergeCell ref="A19:C19"/>
    <mergeCell ref="A56:C56"/>
    <mergeCell ref="A34:C34"/>
    <mergeCell ref="A28:C28"/>
    <mergeCell ref="A30:C30"/>
    <mergeCell ref="A31:C31"/>
    <mergeCell ref="A32:C32"/>
    <mergeCell ref="A55:C55"/>
    <mergeCell ref="A48:C48"/>
    <mergeCell ref="A49:C49"/>
    <mergeCell ref="A50:C50"/>
    <mergeCell ref="A51:C51"/>
    <mergeCell ref="A52:C52"/>
    <mergeCell ref="A37:C37"/>
    <mergeCell ref="A46:C46"/>
    <mergeCell ref="A38:C38"/>
    <mergeCell ref="A3:C3"/>
    <mergeCell ref="A57:C57"/>
    <mergeCell ref="A58:C58"/>
    <mergeCell ref="A59:C59"/>
    <mergeCell ref="A62:C62"/>
    <mergeCell ref="A61:C61"/>
    <mergeCell ref="A60:C60"/>
    <mergeCell ref="A54:C54"/>
    <mergeCell ref="A42:C42"/>
    <mergeCell ref="A43:C43"/>
    <mergeCell ref="A44:C44"/>
    <mergeCell ref="A45:C45"/>
    <mergeCell ref="A47:C47"/>
    <mergeCell ref="A53:C53"/>
    <mergeCell ref="A17:C17"/>
    <mergeCell ref="A18:C18"/>
    <mergeCell ref="B4:C4"/>
    <mergeCell ref="B15:C15"/>
    <mergeCell ref="A7:B7"/>
    <mergeCell ref="A8:B8"/>
    <mergeCell ref="A9:D9"/>
    <mergeCell ref="A27:C27"/>
    <mergeCell ref="A36:C36"/>
    <mergeCell ref="A41:C41"/>
    <mergeCell ref="A20:C20"/>
    <mergeCell ref="A21:C21"/>
    <mergeCell ref="A40:C40"/>
    <mergeCell ref="A22:C22"/>
    <mergeCell ref="A25:C25"/>
    <mergeCell ref="A26:C26"/>
    <mergeCell ref="B29:D29"/>
    <mergeCell ref="A33:C33"/>
    <mergeCell ref="A23:C23"/>
    <mergeCell ref="A39:C39"/>
    <mergeCell ref="A24:C24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2023-03-03T09:25:35Z</cp:lastPrinted>
  <dcterms:created xsi:type="dcterms:W3CDTF">2012-01-24T09:54:37Z</dcterms:created>
  <dcterms:modified xsi:type="dcterms:W3CDTF">2023-03-20T09:44:35Z</dcterms:modified>
</cp:coreProperties>
</file>