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E15" i="1" l="1"/>
  <c r="E44" i="1" l="1"/>
  <c r="E42" i="1"/>
  <c r="E36" i="1" l="1"/>
  <c r="E33" i="1" l="1"/>
  <c r="E8" i="1" l="1"/>
  <c r="E30" i="1" l="1"/>
  <c r="E59" i="1" l="1"/>
  <c r="E24" i="1" l="1"/>
  <c r="E13" i="1" l="1"/>
  <c r="C14" i="1"/>
  <c r="B14" i="1"/>
  <c r="E12" i="1" l="1"/>
  <c r="E11" i="1"/>
  <c r="E10" i="1"/>
  <c r="E14" i="1" l="1"/>
  <c r="E61" i="1"/>
  <c r="E62" i="1" s="1"/>
  <c r="E63" i="1" s="1"/>
</calcChain>
</file>

<file path=xl/sharedStrings.xml><?xml version="1.0" encoding="utf-8"?>
<sst xmlns="http://schemas.openxmlformats.org/spreadsheetml/2006/main" count="55" uniqueCount="55">
  <si>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</si>
  <si>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</si>
  <si>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</si>
  <si>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</si>
  <si>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</si>
  <si>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</si>
  <si>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</si>
  <si>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</si>
  <si>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</si>
  <si>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</si>
  <si>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</si>
  <si>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</si>
  <si>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</si>
  <si>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</si>
  <si>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</si>
  <si>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</si>
  <si>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Ленинградская, 26/1</t>
  </si>
  <si>
    <t>Отведение стоков ОИ</t>
  </si>
  <si>
    <t>Аварийная служба</t>
  </si>
  <si>
    <t xml:space="preserve">Услуги паспортной службы </t>
  </si>
  <si>
    <t xml:space="preserve">Услуги по начислению </t>
  </si>
  <si>
    <t>Услуги по содержанию МКД</t>
  </si>
  <si>
    <t xml:space="preserve">Тех.обслуживание узла учета тепловой энергии 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</si>
  <si>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</si>
  <si>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</si>
  <si>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</si>
  <si>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</si>
  <si>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</si>
  <si>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Корректировка задолженности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</si>
  <si>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</si>
  <si>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</si>
  <si>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</si>
  <si>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</si>
  <si>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Год постройки-1967, панельный, оборудован стационарными эл/плитами, количество этажей-5, количество подъездов-5, количество жилых квартир-138, кол-во нежилых помещений-2,общая площадь дома-3554,80, кол-во зарегистрированных-145</t>
  </si>
  <si>
    <t>Ремонт подъездного освещения   /февраль 2022г</t>
  </si>
  <si>
    <t>Диагностика  с-мы вентиляции кв.45, 97  /февраль 2022г</t>
  </si>
  <si>
    <t>Устранение течи смесителя кв.109  /март 2022г</t>
  </si>
  <si>
    <t>Весенняя уборка придомовой территории  /апрель 2022г</t>
  </si>
  <si>
    <t>Ремонт  освещения кв. 48, 82 /апрель 2022г</t>
  </si>
  <si>
    <t>Замена блока питания, наладочные работы 1-2 прибора   /апрель 2022г</t>
  </si>
  <si>
    <t>Ремонт м/панельных швов кв.45,79  /июнь 2022г</t>
  </si>
  <si>
    <t>Ремонт подъездного освещения   /июль 2022г</t>
  </si>
  <si>
    <t>Тариф на тех/содерж-18,97, СОИ-норматив</t>
  </si>
  <si>
    <t>Ремонт отмостки  /сентябрь 2022г</t>
  </si>
  <si>
    <t>Ремонт освещения кв.82, 217  /сентябрь 2022г</t>
  </si>
  <si>
    <t>за    2022 год</t>
  </si>
  <si>
    <t>Задолженность на 01.01.2023г.</t>
  </si>
  <si>
    <t xml:space="preserve">8. Средства на счете дома на 01.01.2023г.    </t>
  </si>
  <si>
    <t>Остекление подъездов, ремонт тамбурной двери  /ноябрь 2022г</t>
  </si>
  <si>
    <t>Погрузка, вывоз веток  /ноябрь 2022г</t>
  </si>
  <si>
    <t>Закрытие тех.окон в подвале, закладка ввода тепловых сетей /ноябрь 2022г</t>
  </si>
  <si>
    <t>Ремонт подъездного освещения  /ноябрь 2022г</t>
  </si>
  <si>
    <t>Ремонт стояка с-мы отопления кв.46  /декабрь 2022г</t>
  </si>
  <si>
    <t>Ремонт подъездного освещения /декабрь 2022г</t>
  </si>
  <si>
    <t>Наращивание сливов кровли  /декабрь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</si>
</sst>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/>
    <xf numFmtId="4" fontId="2" fillId="0" borderId="0" xfId="0" applyNumberFormat="1" applyFont="1" applyAlignment="1"/>
    <xf numFmtId="4" fontId="2" fillId="0" borderId="0" xfId="0" applyNumberFormat="1" applyFont="1" applyBorder="1" applyAlignment="1"/>
    <xf numFmtId="4" fontId="7" fillId="2" borderId="0" xfId="0" applyNumberFormat="1" applyFont="1" applyFill="1" applyAlignment="1">
      <alignment vertical="top"/>
    </xf>
    <xf numFmtId="0" fontId="2" fillId="0" borderId="0" xfId="0" applyFont="1" applyAlignment="1"/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8" fillId="0" borderId="21" xfId="0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9" fillId="0" borderId="10" xfId="0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0" fontId="0" fillId="0" borderId="0" xfId="0" applyAlignment="1">
      <alignment vertical="top"/>
    </xf>
    <xf numFmtId="4" fontId="3" fillId="0" borderId="20" xfId="0" applyNumberFormat="1" applyFont="1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10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30" xfId="0" applyBorder="1" applyAlignment="1">
      <alignment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7" fillId="0" borderId="32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top"/>
    </xf>
    <xf numFmtId="4" fontId="3" fillId="0" borderId="25" xfId="0" applyNumberFormat="1" applyFont="1" applyBorder="1" applyAlignment="1">
      <alignment vertical="top"/>
    </xf>
    <xf numFmtId="4" fontId="2" fillId="0" borderId="30" xfId="0" applyNumberFormat="1" applyFont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33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4" fontId="2" fillId="0" borderId="0" xfId="0" applyNumberFormat="1" applyFont="1" applyAlignment="1">
      <alignment vertical="top"/>
    </xf>
    <xf numFmtId="0" fontId="3" fillId="0" borderId="0" xfId="0" applyFont="1" applyAlignment="1"/>
    <xf numFmtId="0" fontId="0" fillId="0" borderId="2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5" fillId="0" borderId="6" xfId="0" applyFont="1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0" xfId="0" applyFont="1" applyAlignment="1">
      <alignment horizontal="left"/>
    </xf>
    <xf numFmtId="0" fontId="0" fillId="0" borderId="37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5" fillId="0" borderId="16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34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26" xfId="0" applyBorder="1" applyAlignment="1">
      <alignment vertical="top"/>
    </xf>
    <xf numFmtId="0" fontId="2" fillId="0" borderId="0" xfId="0" applyFont="1" applyAlignment="1">
      <alignment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13" xfId="0" applyFont="1" applyBorder="1" applyAlignment="1"/>
    <xf numFmtId="0" fontId="2" fillId="0" borderId="29" xfId="0" applyFont="1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9" xfId="0" applyBorder="1" applyAlignment="1">
      <alignment vertical="top"/>
    </xf>
    <xf numFmtId="0" fontId="0" fillId="0" borderId="40" xfId="0" applyBorder="1" applyAlignment="1">
      <alignment vertical="top"/>
    </xf>
    <xf numFmtId="0" fontId="0" fillId="0" borderId="41" xfId="0" applyBorder="1" applyAlignment="1">
      <alignment vertical="top"/>
    </xf>
    <xf numFmtId="0" fontId="0" fillId="0" borderId="34" xfId="0" applyBorder="1" applyAlignment="1">
      <alignment vertical="top" wrapText="1"/>
    </xf>
    <xf numFmtId="0" fontId="0" fillId="0" borderId="37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38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Normal="100" workbookViewId="0">
      <selection activeCell="H7" sqref="H7"/>
    </sheetView>
  </sheetViews>
  <sheetFormatPr defaultRowHeight="13.2" x14ac:dyDescent="0.25"/>
  <cols>
    <col min="1" max="1" width="15.88671875" customWidth="1"/>
    <col min="2" max="2" width="23.6640625" customWidth="1"/>
    <col min="3" max="3" width="31.5546875" customWidth="1"/>
    <col min="4" max="4" width="20.6640625" hidden="1" customWidth="1"/>
    <col min="5" max="5" width="37.21875" customWidth="1"/>
  </cols>
  <sheetData>
    <row r="1" spans="1:10" ht="17.25" customHeight="1" x14ac:dyDescent="0.3">
      <c r="B1" s="53" t="s">
        <v>16</v>
      </c>
      <c r="C1" s="53"/>
      <c r="D1" s="53"/>
      <c r="E1" s="33"/>
      <c r="F1" s="33"/>
      <c r="G1" s="33"/>
      <c r="H1" s="33"/>
      <c r="I1" s="33"/>
      <c r="J1" s="33"/>
    </row>
    <row r="2" spans="1:10" ht="15.75" customHeight="1" thickBot="1" x14ac:dyDescent="0.35">
      <c r="B2" s="34" t="s">
        <v>45</v>
      </c>
      <c r="C2" s="34"/>
      <c r="D2" s="34"/>
      <c r="E2" s="34"/>
      <c r="F2" s="34"/>
      <c r="G2" s="34"/>
      <c r="H2" s="34"/>
      <c r="I2" s="34"/>
      <c r="J2" s="34"/>
    </row>
    <row r="3" spans="1:10" ht="49.95" customHeight="1" thickBot="1" x14ac:dyDescent="0.35">
      <c r="A3" s="59" t="s">
        <v>33</v>
      </c>
      <c r="B3" s="59"/>
      <c r="C3" s="60"/>
      <c r="D3" s="61"/>
      <c r="E3" s="32" t="s">
        <v>42</v>
      </c>
      <c r="F3" s="30"/>
      <c r="G3" s="30"/>
      <c r="H3" s="30"/>
      <c r="I3" s="30"/>
      <c r="J3" s="30"/>
    </row>
    <row r="4" spans="1:10" ht="15.6" x14ac:dyDescent="0.3">
      <c r="B4" s="68" t="s">
        <v>29</v>
      </c>
      <c r="C4" s="68"/>
      <c r="D4" s="36"/>
      <c r="E4" s="45">
        <v>-98527.99</v>
      </c>
    </row>
    <row r="5" spans="1:10" ht="15.6" x14ac:dyDescent="0.3">
      <c r="B5" s="31" t="s">
        <v>30</v>
      </c>
      <c r="C5" s="35"/>
      <c r="D5" s="36"/>
      <c r="E5" s="35"/>
      <c r="F5" s="35"/>
      <c r="G5" s="35"/>
      <c r="H5" s="35"/>
      <c r="I5" s="35"/>
      <c r="J5" s="35"/>
    </row>
    <row r="6" spans="1:10" ht="15.6" customHeight="1" thickBot="1" x14ac:dyDescent="0.3">
      <c r="B6" s="46" t="s">
        <v>31</v>
      </c>
      <c r="E6" s="45">
        <v>-947605.15</v>
      </c>
    </row>
    <row r="7" spans="1:10" ht="16.2" customHeight="1" thickBot="1" x14ac:dyDescent="0.3">
      <c r="A7" s="69" t="s">
        <v>8</v>
      </c>
      <c r="B7" s="70"/>
      <c r="C7" s="6" t="s">
        <v>9</v>
      </c>
      <c r="D7" s="37" t="s">
        <v>28</v>
      </c>
      <c r="E7" s="7" t="s">
        <v>46</v>
      </c>
    </row>
    <row r="8" spans="1:10" ht="15" customHeight="1" thickBot="1" x14ac:dyDescent="0.3">
      <c r="A8" s="71">
        <v>915436.06</v>
      </c>
      <c r="B8" s="72"/>
      <c r="C8" s="42">
        <v>844179.17</v>
      </c>
      <c r="D8" s="43"/>
      <c r="E8" s="44">
        <f>E6-D8+C8-A8</f>
        <v>-1018862.04</v>
      </c>
    </row>
    <row r="9" spans="1:10" s="29" customFormat="1" ht="12.75" customHeight="1" thickBot="1" x14ac:dyDescent="0.3">
      <c r="A9" s="73" t="s">
        <v>7</v>
      </c>
      <c r="B9" s="74"/>
      <c r="C9" s="74"/>
      <c r="D9" s="74"/>
      <c r="E9" s="75"/>
    </row>
    <row r="10" spans="1:10" ht="15.75" customHeight="1" x14ac:dyDescent="0.25">
      <c r="A10" s="8" t="s">
        <v>10</v>
      </c>
      <c r="B10" s="9">
        <v>30508.18</v>
      </c>
      <c r="C10" s="10">
        <v>27368.31</v>
      </c>
      <c r="D10" s="39"/>
      <c r="E10" s="11">
        <f>C10-B10</f>
        <v>-3139.869999999999</v>
      </c>
    </row>
    <row r="11" spans="1:10" ht="16.5" customHeight="1" x14ac:dyDescent="0.25">
      <c r="A11" s="12" t="s">
        <v>11</v>
      </c>
      <c r="B11" s="13">
        <v>5811.29</v>
      </c>
      <c r="C11" s="14">
        <v>5538.39</v>
      </c>
      <c r="D11" s="38"/>
      <c r="E11" s="15">
        <f>C11-B11</f>
        <v>-272.89999999999964</v>
      </c>
    </row>
    <row r="12" spans="1:10" ht="15" customHeight="1" x14ac:dyDescent="0.25">
      <c r="A12" s="12" t="s">
        <v>13</v>
      </c>
      <c r="B12" s="13">
        <v>36289.040000000001</v>
      </c>
      <c r="C12" s="14">
        <v>34177.19</v>
      </c>
      <c r="D12" s="38"/>
      <c r="E12" s="15">
        <f>C12-B12</f>
        <v>-2111.8499999999985</v>
      </c>
    </row>
    <row r="13" spans="1:10" ht="15" customHeight="1" thickBot="1" x14ac:dyDescent="0.3">
      <c r="A13" s="16" t="s">
        <v>17</v>
      </c>
      <c r="B13" s="17">
        <v>8804.7099999999991</v>
      </c>
      <c r="C13" s="18">
        <v>7857.43</v>
      </c>
      <c r="D13" s="17"/>
      <c r="E13" s="19">
        <f>C13-B13</f>
        <v>-947.27999999999884</v>
      </c>
    </row>
    <row r="14" spans="1:10" ht="16.8" customHeight="1" thickBot="1" x14ac:dyDescent="0.3">
      <c r="A14" s="20" t="s">
        <v>12</v>
      </c>
      <c r="B14" s="21">
        <f>SUM(B10:B13)</f>
        <v>81413.22</v>
      </c>
      <c r="C14" s="22">
        <f>SUM(C10:C13)</f>
        <v>74941.320000000007</v>
      </c>
      <c r="D14" s="22"/>
      <c r="E14" s="23">
        <f>SUM(E10:E13)</f>
        <v>-6471.899999999996</v>
      </c>
    </row>
    <row r="15" spans="1:10" ht="14.25" customHeight="1" x14ac:dyDescent="0.25">
      <c r="B15" s="62" t="s">
        <v>4</v>
      </c>
      <c r="C15" s="62"/>
      <c r="D15" s="63"/>
      <c r="E15" s="4">
        <f>E8+76832.55</f>
        <v>-942029.49</v>
      </c>
    </row>
    <row r="16" spans="1:10" ht="15.6" customHeight="1" thickBot="1" x14ac:dyDescent="0.3">
      <c r="B16" s="31" t="s">
        <v>2</v>
      </c>
    </row>
    <row r="17" spans="1:5" ht="13.8" customHeight="1" x14ac:dyDescent="0.25">
      <c r="A17" s="64" t="s">
        <v>18</v>
      </c>
      <c r="B17" s="65"/>
      <c r="C17" s="65"/>
      <c r="D17" s="66"/>
      <c r="E17" s="11">
        <v>23817.16</v>
      </c>
    </row>
    <row r="18" spans="1:5" ht="13.2" customHeight="1" x14ac:dyDescent="0.25">
      <c r="A18" s="67" t="s">
        <v>19</v>
      </c>
      <c r="B18" s="57"/>
      <c r="C18" s="57"/>
      <c r="D18" s="58"/>
      <c r="E18" s="15">
        <v>7251.79</v>
      </c>
    </row>
    <row r="19" spans="1:5" ht="13.2" customHeight="1" x14ac:dyDescent="0.25">
      <c r="A19" s="67" t="s">
        <v>20</v>
      </c>
      <c r="B19" s="57"/>
      <c r="C19" s="57"/>
      <c r="D19" s="58"/>
      <c r="E19" s="15">
        <v>20806.63</v>
      </c>
    </row>
    <row r="20" spans="1:5" ht="13.2" customHeight="1" x14ac:dyDescent="0.25">
      <c r="A20" s="67" t="s">
        <v>0</v>
      </c>
      <c r="B20" s="57"/>
      <c r="C20" s="57"/>
      <c r="D20" s="58"/>
      <c r="E20" s="15">
        <v>25109.38</v>
      </c>
    </row>
    <row r="21" spans="1:5" ht="13.2" customHeight="1" x14ac:dyDescent="0.25">
      <c r="A21" s="67" t="s">
        <v>21</v>
      </c>
      <c r="B21" s="57"/>
      <c r="C21" s="57"/>
      <c r="D21" s="58"/>
      <c r="E21" s="15">
        <v>388184.16</v>
      </c>
    </row>
    <row r="22" spans="1:5" ht="13.2" customHeight="1" x14ac:dyDescent="0.25">
      <c r="A22" s="67" t="s">
        <v>23</v>
      </c>
      <c r="B22" s="57"/>
      <c r="C22" s="57"/>
      <c r="D22" s="58"/>
      <c r="E22" s="26">
        <v>121574.16</v>
      </c>
    </row>
    <row r="23" spans="1:5" ht="13.2" customHeight="1" thickBot="1" x14ac:dyDescent="0.3">
      <c r="A23" s="78" t="s">
        <v>22</v>
      </c>
      <c r="B23" s="79"/>
      <c r="C23" s="79"/>
      <c r="D23" s="80"/>
      <c r="E23" s="15">
        <v>8580</v>
      </c>
    </row>
    <row r="24" spans="1:5" ht="15.6" customHeight="1" thickBot="1" x14ac:dyDescent="0.3">
      <c r="A24" s="50" t="s">
        <v>1</v>
      </c>
      <c r="B24" s="51"/>
      <c r="C24" s="51"/>
      <c r="D24" s="52"/>
      <c r="E24" s="28">
        <f>SUM(E17:E23)</f>
        <v>595323.28</v>
      </c>
    </row>
    <row r="25" spans="1:5" s="24" customFormat="1" ht="31.8" customHeight="1" thickBot="1" x14ac:dyDescent="0.3">
      <c r="B25" s="76" t="s">
        <v>14</v>
      </c>
      <c r="C25" s="77"/>
      <c r="D25" s="77"/>
      <c r="E25" s="77"/>
    </row>
    <row r="26" spans="1:5" ht="15.75" customHeight="1" x14ac:dyDescent="0.25">
      <c r="A26" s="64" t="s">
        <v>24</v>
      </c>
      <c r="B26" s="65"/>
      <c r="C26" s="65"/>
      <c r="D26" s="66"/>
      <c r="E26" s="11">
        <v>4882.82</v>
      </c>
    </row>
    <row r="27" spans="1:5" ht="15.75" customHeight="1" x14ac:dyDescent="0.25">
      <c r="A27" s="67" t="s">
        <v>25</v>
      </c>
      <c r="B27" s="57"/>
      <c r="C27" s="57"/>
      <c r="D27" s="58"/>
      <c r="E27" s="15">
        <v>6563.88</v>
      </c>
    </row>
    <row r="28" spans="1:5" ht="15.75" customHeight="1" x14ac:dyDescent="0.25">
      <c r="A28" s="67" t="s">
        <v>26</v>
      </c>
      <c r="B28" s="57"/>
      <c r="C28" s="57"/>
      <c r="D28" s="58"/>
      <c r="E28" s="15">
        <v>72979.58</v>
      </c>
    </row>
    <row r="29" spans="1:5" ht="15.75" customHeight="1" thickBot="1" x14ac:dyDescent="0.3">
      <c r="A29" s="82" t="s">
        <v>27</v>
      </c>
      <c r="B29" s="83"/>
      <c r="C29" s="83"/>
      <c r="D29" s="84"/>
      <c r="E29" s="26">
        <v>8802.17</v>
      </c>
    </row>
    <row r="30" spans="1:5" ht="15.75" customHeight="1" thickBot="1" x14ac:dyDescent="0.3">
      <c r="A30" s="50" t="s">
        <v>15</v>
      </c>
      <c r="B30" s="51"/>
      <c r="C30" s="51"/>
      <c r="D30" s="51"/>
      <c r="E30" s="40">
        <f>SUM(E26:E29)</f>
        <v>93228.45</v>
      </c>
    </row>
    <row r="31" spans="1:5" s="24" customFormat="1" ht="17.399999999999999" customHeight="1" thickBot="1" x14ac:dyDescent="0.3">
      <c r="B31" s="31" t="s">
        <v>5</v>
      </c>
    </row>
    <row r="32" spans="1:5" ht="15.75" customHeight="1" x14ac:dyDescent="0.25">
      <c r="A32" s="81" t="s">
        <v>34</v>
      </c>
      <c r="B32" s="65"/>
      <c r="C32" s="65"/>
      <c r="D32" s="66"/>
      <c r="E32" s="11">
        <v>105</v>
      </c>
    </row>
    <row r="33" spans="1:5" ht="15.75" customHeight="1" x14ac:dyDescent="0.25">
      <c r="A33" s="47" t="s">
        <v>35</v>
      </c>
      <c r="B33" s="57"/>
      <c r="C33" s="57"/>
      <c r="D33" s="58"/>
      <c r="E33" s="15">
        <f>500+500</f>
        <v>1000</v>
      </c>
    </row>
    <row r="34" spans="1:5" ht="16.5" customHeight="1" x14ac:dyDescent="0.25">
      <c r="A34" s="47" t="s">
        <v>36</v>
      </c>
      <c r="B34" s="57"/>
      <c r="C34" s="57"/>
      <c r="D34" s="58"/>
      <c r="E34" s="15">
        <v>707.2</v>
      </c>
    </row>
    <row r="35" spans="1:5" ht="15.75" customHeight="1" x14ac:dyDescent="0.25">
      <c r="A35" s="47" t="s">
        <v>37</v>
      </c>
      <c r="B35" s="57"/>
      <c r="C35" s="57"/>
      <c r="D35" s="58"/>
      <c r="E35" s="15">
        <v>1500</v>
      </c>
    </row>
    <row r="36" spans="1:5" ht="15.75" customHeight="1" x14ac:dyDescent="0.25">
      <c r="A36" s="47" t="s">
        <v>38</v>
      </c>
      <c r="B36" s="48"/>
      <c r="C36" s="48"/>
      <c r="D36" s="49"/>
      <c r="E36" s="15">
        <f>1329.3+1313.9</f>
        <v>2643.2</v>
      </c>
    </row>
    <row r="37" spans="1:5" ht="15.75" customHeight="1" x14ac:dyDescent="0.25">
      <c r="A37" s="47" t="s">
        <v>39</v>
      </c>
      <c r="B37" s="48"/>
      <c r="C37" s="48"/>
      <c r="D37" s="49"/>
      <c r="E37" s="15">
        <v>2150</v>
      </c>
    </row>
    <row r="38" spans="1:5" ht="15.75" customHeight="1" x14ac:dyDescent="0.25">
      <c r="A38" s="47" t="s">
        <v>40</v>
      </c>
      <c r="B38" s="48"/>
      <c r="C38" s="48"/>
      <c r="D38" s="49"/>
      <c r="E38" s="26">
        <v>20075</v>
      </c>
    </row>
    <row r="39" spans="1:5" ht="15.75" customHeight="1" x14ac:dyDescent="0.25">
      <c r="A39" s="47" t="s">
        <v>41</v>
      </c>
      <c r="B39" s="48"/>
      <c r="C39" s="48"/>
      <c r="D39" s="49"/>
      <c r="E39" s="15">
        <v>255</v>
      </c>
    </row>
    <row r="40" spans="1:5" ht="15.75" customHeight="1" x14ac:dyDescent="0.25">
      <c r="A40" s="47" t="s">
        <v>43</v>
      </c>
      <c r="B40" s="48"/>
      <c r="C40" s="48"/>
      <c r="D40" s="49"/>
      <c r="E40" s="15">
        <v>320360.96000000002</v>
      </c>
    </row>
    <row r="41" spans="1:5" ht="15.75" customHeight="1" x14ac:dyDescent="0.25">
      <c r="A41" s="47" t="s">
        <v>44</v>
      </c>
      <c r="B41" s="48"/>
      <c r="C41" s="48"/>
      <c r="D41" s="49"/>
      <c r="E41" s="25">
        <v>6192.4</v>
      </c>
    </row>
    <row r="42" spans="1:5" ht="15.75" customHeight="1" x14ac:dyDescent="0.25">
      <c r="A42" s="47" t="s">
        <v>48</v>
      </c>
      <c r="B42" s="48"/>
      <c r="C42" s="48"/>
      <c r="D42" s="49"/>
      <c r="E42" s="25">
        <f>4284.2+6117.7+678.9</f>
        <v>11080.8</v>
      </c>
    </row>
    <row r="43" spans="1:5" ht="15.75" customHeight="1" x14ac:dyDescent="0.25">
      <c r="A43" s="47" t="s">
        <v>49</v>
      </c>
      <c r="B43" s="48"/>
      <c r="C43" s="48"/>
      <c r="D43" s="49"/>
      <c r="E43" s="25">
        <v>1518.3</v>
      </c>
    </row>
    <row r="44" spans="1:5" ht="15.75" customHeight="1" x14ac:dyDescent="0.25">
      <c r="A44" s="47" t="s">
        <v>50</v>
      </c>
      <c r="B44" s="48"/>
      <c r="C44" s="48"/>
      <c r="D44" s="49"/>
      <c r="E44" s="25">
        <f>691+1759.9</f>
        <v>2450.9</v>
      </c>
    </row>
    <row r="45" spans="1:5" ht="15.75" customHeight="1" x14ac:dyDescent="0.25">
      <c r="A45" s="47" t="s">
        <v>51</v>
      </c>
      <c r="B45" s="48"/>
      <c r="C45" s="48"/>
      <c r="D45" s="49"/>
      <c r="E45" s="15">
        <v>90</v>
      </c>
    </row>
    <row r="46" spans="1:5" ht="15.75" customHeight="1" x14ac:dyDescent="0.25">
      <c r="A46" s="47" t="s">
        <v>52</v>
      </c>
      <c r="B46" s="48"/>
      <c r="C46" s="48"/>
      <c r="D46" s="49"/>
      <c r="E46" s="15">
        <v>765.9</v>
      </c>
    </row>
    <row r="47" spans="1:5" ht="15.75" customHeight="1" x14ac:dyDescent="0.25">
      <c r="A47" s="47" t="s">
        <v>53</v>
      </c>
      <c r="B47" s="48"/>
      <c r="C47" s="48"/>
      <c r="D47" s="49"/>
      <c r="E47" s="15">
        <v>3630</v>
      </c>
    </row>
    <row r="48" spans="1:5" ht="15.75" customHeight="1" thickBot="1" x14ac:dyDescent="0.3">
      <c r="A48" s="47" t="s">
        <v>54</v>
      </c>
      <c r="B48" s="48"/>
      <c r="C48" s="48"/>
      <c r="D48" s="49"/>
      <c r="E48" s="15">
        <v>2895.2</v>
      </c>
    </row>
    <row r="49" spans="1:5" ht="15.75" hidden="1" customHeight="1" x14ac:dyDescent="0.25">
      <c r="A49" s="47"/>
      <c r="B49" s="48"/>
      <c r="C49" s="48"/>
      <c r="D49" s="49"/>
      <c r="E49" s="15"/>
    </row>
    <row r="50" spans="1:5" ht="15.75" hidden="1" customHeight="1" x14ac:dyDescent="0.25">
      <c r="A50" s="47"/>
      <c r="B50" s="48"/>
      <c r="C50" s="48"/>
      <c r="D50" s="49"/>
      <c r="E50" s="15"/>
    </row>
    <row r="51" spans="1:5" ht="15.75" hidden="1" customHeight="1" x14ac:dyDescent="0.25">
      <c r="A51" s="47"/>
      <c r="B51" s="48"/>
      <c r="C51" s="48"/>
      <c r="D51" s="49"/>
      <c r="E51" s="15"/>
    </row>
    <row r="52" spans="1:5" ht="15.75" hidden="1" customHeight="1" x14ac:dyDescent="0.25">
      <c r="A52" s="47"/>
      <c r="B52" s="48"/>
      <c r="C52" s="48"/>
      <c r="D52" s="49"/>
      <c r="E52" s="15"/>
    </row>
    <row r="53" spans="1:5" ht="15.75" hidden="1" customHeight="1" x14ac:dyDescent="0.25">
      <c r="A53" s="47"/>
      <c r="B53" s="48"/>
      <c r="C53" s="48"/>
      <c r="D53" s="49"/>
      <c r="E53" s="15"/>
    </row>
    <row r="54" spans="1:5" ht="15.75" hidden="1" customHeight="1" x14ac:dyDescent="0.25">
      <c r="A54" s="47"/>
      <c r="B54" s="48"/>
      <c r="C54" s="48"/>
      <c r="D54" s="49"/>
      <c r="E54" s="15"/>
    </row>
    <row r="55" spans="1:5" ht="15.75" hidden="1" customHeight="1" x14ac:dyDescent="0.25">
      <c r="A55" s="47"/>
      <c r="B55" s="48"/>
      <c r="C55" s="48"/>
      <c r="D55" s="49"/>
      <c r="E55" s="15"/>
    </row>
    <row r="56" spans="1:5" ht="15.75" hidden="1" customHeight="1" x14ac:dyDescent="0.25">
      <c r="A56" s="47"/>
      <c r="B56" s="48"/>
      <c r="C56" s="48"/>
      <c r="D56" s="49"/>
      <c r="E56" s="15"/>
    </row>
    <row r="57" spans="1:5" ht="15.75" hidden="1" customHeight="1" x14ac:dyDescent="0.25">
      <c r="A57" s="47"/>
      <c r="B57" s="48"/>
      <c r="C57" s="48"/>
      <c r="D57" s="49"/>
      <c r="E57" s="15"/>
    </row>
    <row r="58" spans="1:5" ht="15.75" hidden="1" customHeight="1" thickBot="1" x14ac:dyDescent="0.3">
      <c r="A58" s="54"/>
      <c r="B58" s="55"/>
      <c r="C58" s="55"/>
      <c r="D58" s="56"/>
      <c r="E58" s="27"/>
    </row>
    <row r="59" spans="1:5" ht="17.25" customHeight="1" thickBot="1" x14ac:dyDescent="0.3">
      <c r="A59" s="50" t="s">
        <v>3</v>
      </c>
      <c r="B59" s="51"/>
      <c r="C59" s="51"/>
      <c r="D59" s="52"/>
      <c r="E59" s="28">
        <f>SUM(E32:E58)</f>
        <v>377419.8600000001</v>
      </c>
    </row>
    <row r="60" spans="1:5" ht="3.75" customHeight="1" x14ac:dyDescent="0.25"/>
    <row r="61" spans="1:5" s="24" customFormat="1" ht="16.8" customHeight="1" x14ac:dyDescent="0.25">
      <c r="B61" s="31" t="s">
        <v>6</v>
      </c>
      <c r="E61" s="41">
        <f>E30+E24+E59</f>
        <v>1065971.5900000001</v>
      </c>
    </row>
    <row r="62" spans="1:5" ht="15.6" x14ac:dyDescent="0.3">
      <c r="B62" s="5" t="s">
        <v>32</v>
      </c>
      <c r="C62" s="1"/>
      <c r="D62" s="1"/>
      <c r="E62" s="2">
        <f>C8-E61</f>
        <v>-221792.42000000004</v>
      </c>
    </row>
    <row r="63" spans="1:5" ht="15.75" customHeight="1" x14ac:dyDescent="0.3">
      <c r="B63" s="5" t="s">
        <v>47</v>
      </c>
      <c r="C63" s="1"/>
      <c r="D63" s="1"/>
      <c r="E63" s="3">
        <f>E4+E62</f>
        <v>-320320.41000000003</v>
      </c>
    </row>
  </sheetData>
  <mergeCells count="49">
    <mergeCell ref="A32:D32"/>
    <mergeCell ref="A33:D33"/>
    <mergeCell ref="A34:D34"/>
    <mergeCell ref="A26:D26"/>
    <mergeCell ref="A27:D27"/>
    <mergeCell ref="A28:D28"/>
    <mergeCell ref="A29:D29"/>
    <mergeCell ref="A30:D30"/>
    <mergeCell ref="B25:E25"/>
    <mergeCell ref="A20:D20"/>
    <mergeCell ref="A21:D21"/>
    <mergeCell ref="A23:D23"/>
    <mergeCell ref="A24:D24"/>
    <mergeCell ref="A22:D22"/>
    <mergeCell ref="A3:D3"/>
    <mergeCell ref="B15:D15"/>
    <mergeCell ref="A17:D17"/>
    <mergeCell ref="A18:D18"/>
    <mergeCell ref="A19:D19"/>
    <mergeCell ref="B4:C4"/>
    <mergeCell ref="A7:B7"/>
    <mergeCell ref="A8:B8"/>
    <mergeCell ref="A9:E9"/>
    <mergeCell ref="A43:D43"/>
    <mergeCell ref="A35:D35"/>
    <mergeCell ref="A36:D36"/>
    <mergeCell ref="A37:D37"/>
    <mergeCell ref="A38:D38"/>
    <mergeCell ref="A59:D59"/>
    <mergeCell ref="B1:D1"/>
    <mergeCell ref="A50:D50"/>
    <mergeCell ref="A53:D53"/>
    <mergeCell ref="A58:D58"/>
    <mergeCell ref="A51:D51"/>
    <mergeCell ref="A52:D52"/>
    <mergeCell ref="A44:D44"/>
    <mergeCell ref="A45:D45"/>
    <mergeCell ref="A46:D46"/>
    <mergeCell ref="A47:D47"/>
    <mergeCell ref="A48:D48"/>
    <mergeCell ref="A39:D39"/>
    <mergeCell ref="A40:D40"/>
    <mergeCell ref="A41:D41"/>
    <mergeCell ref="A42:D42"/>
    <mergeCell ref="A54:D54"/>
    <mergeCell ref="A55:D55"/>
    <mergeCell ref="A56:D56"/>
    <mergeCell ref="A57:D57"/>
    <mergeCell ref="A49:D49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2023-03-02T03:40:12Z</cp:lastPrinted>
  <dcterms:created xsi:type="dcterms:W3CDTF">2012-01-24T09:54:37Z</dcterms:created>
  <dcterms:modified xsi:type="dcterms:W3CDTF">2023-03-02T03:51:20Z</dcterms:modified>
</cp:coreProperties>
</file>