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48" i="1" l="1"/>
  <c r="E8" i="1" l="1"/>
  <c r="E31" i="1"/>
  <c r="E25" i="1" l="1"/>
  <c r="E57" i="1" l="1"/>
  <c r="E13" i="1" l="1"/>
  <c r="C14" i="1"/>
  <c r="B14" i="1"/>
  <c r="E12" i="1" l="1"/>
  <c r="E11" i="1"/>
  <c r="E10" i="1"/>
  <c r="E14" i="1" l="1"/>
  <c r="E59" i="1"/>
  <c r="E60" i="1" s="1"/>
  <c r="E61" i="1" s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<sst xmlns="http://schemas.openxmlformats.org/spreadsheetml/2006/main" count="57" uniqueCount="57">
  <si>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</si>
  <si>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</si>
  <si>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</si>
  <si>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</si>
  <si>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</si>
  <si>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</si>
  <si>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</si>
  <si>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</si>
  <si>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</si>
  <si>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</si>
  <si>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</si>
  <si>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</si>
  <si>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</si>
  <si>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</si>
  <si>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</si>
  <si>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</si>
  <si>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</si>
  <si>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65</t>
  </si>
  <si>
    <t>1. Средства на счете дома на 01.01.2021г.</t>
  </si>
  <si>
    <t>2. Начисления и поступления за 2021 год</t>
  </si>
  <si>
    <t>Входящее сальдо на 01.01.2021г.</t>
  </si>
  <si>
    <t xml:space="preserve">7. Накопительный счет за 2021 год                                </t>
  </si>
  <si>
    <t>Ремонт освещения  /январь 2021г</t>
  </si>
  <si>
    <t>Тариф на тех/содерж-15,62, СОИ-факт, обслуживание ПУ -0,73 кв.м</t>
  </si>
  <si>
    <t>Год постройки-1963, панельный, газифицирован, количество этажей-5, количество подъездов-3, количество жилых квартир-51, кол-во нежилых помещений-8, общая площадь дома-2653,50, кол-во зарегистрированных-80</t>
  </si>
  <si>
    <t>Ремонт освещения 1п /февраль 2021г</t>
  </si>
  <si>
    <t>Замена врезки ХВС кв.16 /март 2021г</t>
  </si>
  <si>
    <t>Опиловка, вывоз веток  (а/машина)   /май 2021г</t>
  </si>
  <si>
    <t>Ремонт освещения уличного /май 2021г</t>
  </si>
  <si>
    <t>Ремонт кровли  /июнь 2021г</t>
  </si>
  <si>
    <t>Монтаж и установка пластиковых окон /апрель 2021г</t>
  </si>
  <si>
    <t xml:space="preserve">Диагностика газовых сетей  /июнь 2021г   
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</si>
  <si>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</si>
  <si>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</si>
  <si>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</si>
  <si>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</si>
  <si>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</si>
  <si>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</si>
  <si>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</si>
  <si>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</si>
  <si>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</si>
  <si>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</si>
  <si>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</si>
  <si>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Установка двери на крышу /июль 2021г</t>
  </si>
  <si>
    <t>Тех.обслуживание,  поверка приборов учета /август 2021г</t>
  </si>
  <si>
    <t>Ремонт межпанельных швов кв.57,59,60  /сентябрь 2021г</t>
  </si>
  <si>
    <t>Изготовление и установка решеток на окна  /август 2021г</t>
  </si>
  <si>
    <t>Подготовка, предповерочная работа с ОДПУ  /сентябрь 2021г</t>
  </si>
  <si>
    <t>Ремонт урны 1п  /сентябрь 2021г</t>
  </si>
  <si>
    <t>Корректировка задолженности</t>
  </si>
  <si>
    <t>за     2021 год</t>
  </si>
  <si>
    <t>Задолженность на 01.01.2022г.</t>
  </si>
  <si>
    <t xml:space="preserve">8. Средства на счете дома на 01.01.2022г.    </t>
  </si>
  <si>
    <t>Ремонт освещения в подъездах и в подвале  /ноябрь 2021г</t>
  </si>
  <si>
    <t>Гермитизация вводов газовых труб  /ноябрь 2021г</t>
  </si>
  <si>
    <t>Ремонт уличного освещения /декабрь 2021г</t>
  </si>
  <si>
    <t>Ремонт кровли /май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</si>
</sst>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8" fillId="0" borderId="4" xfId="0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0" fontId="9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0" fontId="8" fillId="0" borderId="17" xfId="0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0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0" fillId="0" borderId="21" xfId="0" applyBorder="1" applyAlignment="1">
      <alignment vertical="top" wrapText="1"/>
    </xf>
    <xf numFmtId="4" fontId="1" fillId="0" borderId="7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23" xfId="0" applyNumberFormat="1" applyFont="1" applyBorder="1" applyAlignment="1">
      <alignment vertical="top"/>
    </xf>
    <xf numFmtId="0" fontId="2" fillId="0" borderId="0" xfId="0" applyFont="1" applyAlignment="1"/>
    <xf numFmtId="4" fontId="1" fillId="0" borderId="25" xfId="0" applyNumberFormat="1" applyFont="1" applyBorder="1" applyAlignment="1">
      <alignment horizontal="right"/>
    </xf>
    <xf numFmtId="4" fontId="3" fillId="0" borderId="26" xfId="0" applyNumberFormat="1" applyFont="1" applyBorder="1" applyAlignment="1">
      <alignment vertical="top"/>
    </xf>
    <xf numFmtId="0" fontId="7" fillId="0" borderId="24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vertical="top"/>
    </xf>
    <xf numFmtId="0" fontId="0" fillId="0" borderId="0" xfId="0" applyAlignment="1"/>
    <xf numFmtId="4" fontId="2" fillId="0" borderId="0" xfId="0" applyNumberFormat="1" applyFont="1" applyFill="1" applyBorder="1" applyAlignment="1"/>
    <xf numFmtId="4" fontId="2" fillId="0" borderId="21" xfId="0" applyNumberFormat="1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5" fillId="0" borderId="10" xfId="0" applyFon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2" fillId="0" borderId="0" xfId="0" applyFont="1" applyAlignment="1"/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right"/>
    </xf>
    <xf numFmtId="0" fontId="0" fillId="0" borderId="7" xfId="0" applyBorder="1" applyAlignment="1">
      <alignment horizontal="right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6" xfId="0" applyFont="1" applyBorder="1" applyAlignment="1"/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5" fillId="0" borderId="12" xfId="0" applyFont="1" applyBorder="1" applyAlignment="1">
      <alignment vertical="top"/>
    </xf>
    <xf numFmtId="0" fontId="0" fillId="0" borderId="27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8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46" zoomScaleNormal="100" workbookViewId="0">
      <selection activeCell="E20" sqref="E20"/>
    </sheetView>
  </sheetViews>
  <sheetFormatPr defaultRowHeight="13.2" x14ac:dyDescent="0.25"/>
  <cols>
    <col min="1" max="1" width="15.5546875" customWidth="1"/>
    <col min="2" max="2" width="20.44140625" customWidth="1"/>
    <col min="3" max="3" width="23.6640625" customWidth="1"/>
    <col min="4" max="4" width="20.44140625" customWidth="1"/>
    <col min="5" max="5" width="28.33203125" customWidth="1"/>
  </cols>
  <sheetData>
    <row r="1" spans="1:11" ht="17.399999999999999" x14ac:dyDescent="0.3">
      <c r="B1" s="33" t="s">
        <v>17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ht="18" thickBot="1" x14ac:dyDescent="0.35">
      <c r="B2" s="34" t="s">
        <v>50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45.6" customHeight="1" thickBot="1" x14ac:dyDescent="0.3">
      <c r="A3" s="48" t="s">
        <v>24</v>
      </c>
      <c r="B3" s="48"/>
      <c r="C3" s="49"/>
      <c r="D3" s="50"/>
      <c r="E3" s="30" t="s">
        <v>23</v>
      </c>
    </row>
    <row r="4" spans="1:11" ht="15.6" x14ac:dyDescent="0.3">
      <c r="B4" s="56" t="s">
        <v>18</v>
      </c>
      <c r="C4" s="56"/>
      <c r="D4" s="37"/>
      <c r="E4" s="3">
        <v>-89611.5</v>
      </c>
    </row>
    <row r="5" spans="1:11" ht="15.6" x14ac:dyDescent="0.3">
      <c r="B5" s="35" t="s">
        <v>19</v>
      </c>
      <c r="C5" s="35"/>
      <c r="D5" s="37"/>
      <c r="E5" s="35"/>
      <c r="F5" s="35"/>
      <c r="G5" s="35"/>
      <c r="H5" s="35"/>
      <c r="I5" s="35"/>
      <c r="J5" s="35"/>
      <c r="K5" s="35"/>
    </row>
    <row r="6" spans="1:11" ht="19.5" customHeight="1" thickBot="1" x14ac:dyDescent="0.35">
      <c r="B6" s="2" t="s">
        <v>20</v>
      </c>
      <c r="E6" s="3">
        <v>-124532.72</v>
      </c>
    </row>
    <row r="7" spans="1:11" ht="32.25" customHeight="1" thickBot="1" x14ac:dyDescent="0.3">
      <c r="A7" s="57" t="s">
        <v>8</v>
      </c>
      <c r="B7" s="58"/>
      <c r="C7" s="15" t="s">
        <v>9</v>
      </c>
      <c r="D7" s="40" t="s">
        <v>49</v>
      </c>
      <c r="E7" s="16" t="s">
        <v>51</v>
      </c>
    </row>
    <row r="8" spans="1:11" ht="19.5" customHeight="1" thickBot="1" x14ac:dyDescent="0.35">
      <c r="A8" s="59">
        <v>554546.18999999994</v>
      </c>
      <c r="B8" s="60"/>
      <c r="C8" s="31">
        <v>526993.63</v>
      </c>
      <c r="D8" s="38">
        <v>-10613.29</v>
      </c>
      <c r="E8" s="32">
        <f>E6-D8+C8-A8</f>
        <v>-141471.98999999993</v>
      </c>
    </row>
    <row r="9" spans="1:11" s="24" customFormat="1" ht="12.75" customHeight="1" thickBot="1" x14ac:dyDescent="0.3">
      <c r="A9" s="61" t="s">
        <v>7</v>
      </c>
      <c r="B9" s="62"/>
      <c r="C9" s="62"/>
      <c r="D9" s="62"/>
      <c r="E9" s="63"/>
    </row>
    <row r="10" spans="1:11" ht="16.5" customHeight="1" x14ac:dyDescent="0.25">
      <c r="A10" s="17" t="s">
        <v>10</v>
      </c>
      <c r="B10" s="8">
        <v>13806.23</v>
      </c>
      <c r="C10" s="41">
        <v>15627.12</v>
      </c>
      <c r="D10" s="9"/>
      <c r="E10" s="18">
        <f>C10-B10</f>
        <v>1820.8900000000012</v>
      </c>
    </row>
    <row r="11" spans="1:11" ht="16.5" customHeight="1" x14ac:dyDescent="0.25">
      <c r="A11" s="10" t="s">
        <v>11</v>
      </c>
      <c r="B11" s="19">
        <v>-3077.98</v>
      </c>
      <c r="C11" s="19">
        <v>1361.03</v>
      </c>
      <c r="D11" s="39"/>
      <c r="E11" s="6">
        <f>C11-B11</f>
        <v>4439.01</v>
      </c>
    </row>
    <row r="12" spans="1:11" ht="16.5" customHeight="1" x14ac:dyDescent="0.25">
      <c r="A12" s="10" t="s">
        <v>13</v>
      </c>
      <c r="B12" s="19">
        <v>0</v>
      </c>
      <c r="C12" s="19">
        <v>77.92</v>
      </c>
      <c r="D12" s="39"/>
      <c r="E12" s="6">
        <f>C12-B12</f>
        <v>77.92</v>
      </c>
    </row>
    <row r="13" spans="1:11" ht="16.5" customHeight="1" thickBot="1" x14ac:dyDescent="0.3">
      <c r="A13" s="20" t="s">
        <v>16</v>
      </c>
      <c r="B13" s="21">
        <v>3573.1</v>
      </c>
      <c r="C13" s="19">
        <v>3205.06</v>
      </c>
      <c r="D13" s="22"/>
      <c r="E13" s="11">
        <f>C13-B13</f>
        <v>-368.03999999999996</v>
      </c>
    </row>
    <row r="14" spans="1:11" ht="19.5" customHeight="1" thickBot="1" x14ac:dyDescent="0.3">
      <c r="A14" s="12" t="s">
        <v>12</v>
      </c>
      <c r="B14" s="13">
        <f>SUM(B10:B13)</f>
        <v>14301.35</v>
      </c>
      <c r="C14" s="14">
        <f>SUM(C10:C13)</f>
        <v>20271.13</v>
      </c>
      <c r="D14" s="14"/>
      <c r="E14" s="7">
        <f>SUM(E10:E13)</f>
        <v>5969.7800000000016</v>
      </c>
    </row>
    <row r="15" spans="1:11" ht="18.75" customHeight="1" x14ac:dyDescent="0.25">
      <c r="B15" s="51" t="s">
        <v>4</v>
      </c>
      <c r="C15" s="51"/>
      <c r="D15" s="52"/>
      <c r="E15" s="4">
        <f>E8+45339.98</f>
        <v>-96132.009999999922</v>
      </c>
    </row>
    <row r="16" spans="1:11" ht="16.2" thickBot="1" x14ac:dyDescent="0.35">
      <c r="B16" s="1" t="s">
        <v>2</v>
      </c>
    </row>
    <row r="17" spans="1:5" ht="19.2" customHeight="1" x14ac:dyDescent="0.25">
      <c r="A17" s="53" t="s">
        <v>32</v>
      </c>
      <c r="B17" s="54"/>
      <c r="C17" s="54"/>
      <c r="D17" s="55"/>
      <c r="E17" s="5">
        <v>17513.099999999999</v>
      </c>
    </row>
    <row r="18" spans="1:5" ht="17.399999999999999" customHeight="1" x14ac:dyDescent="0.25">
      <c r="A18" s="45" t="s">
        <v>33</v>
      </c>
      <c r="B18" s="46"/>
      <c r="C18" s="46"/>
      <c r="D18" s="47"/>
      <c r="E18" s="6">
        <v>5413.14</v>
      </c>
    </row>
    <row r="19" spans="1:5" ht="17.399999999999999" customHeight="1" x14ac:dyDescent="0.25">
      <c r="A19" s="45" t="s">
        <v>34</v>
      </c>
      <c r="B19" s="46"/>
      <c r="C19" s="46"/>
      <c r="D19" s="47"/>
      <c r="E19" s="6">
        <v>11275.01</v>
      </c>
    </row>
    <row r="20" spans="1:5" ht="17.399999999999999" customHeight="1" x14ac:dyDescent="0.25">
      <c r="A20" s="45" t="s">
        <v>0</v>
      </c>
      <c r="B20" s="46"/>
      <c r="C20" s="46"/>
      <c r="D20" s="47"/>
      <c r="E20" s="6">
        <v>13692.75</v>
      </c>
    </row>
    <row r="21" spans="1:5" ht="17.399999999999999" customHeight="1" x14ac:dyDescent="0.25">
      <c r="A21" s="45" t="s">
        <v>35</v>
      </c>
      <c r="B21" s="46"/>
      <c r="C21" s="46"/>
      <c r="D21" s="47"/>
      <c r="E21" s="6">
        <v>244387.35</v>
      </c>
    </row>
    <row r="22" spans="1:5" ht="17.399999999999999" customHeight="1" x14ac:dyDescent="0.25">
      <c r="A22" s="45" t="s">
        <v>36</v>
      </c>
      <c r="B22" s="46"/>
      <c r="C22" s="46"/>
      <c r="D22" s="47"/>
      <c r="E22" s="6">
        <v>9483.7000000000007</v>
      </c>
    </row>
    <row r="23" spans="1:5" ht="17.399999999999999" customHeight="1" x14ac:dyDescent="0.25">
      <c r="A23" s="45" t="s">
        <v>37</v>
      </c>
      <c r="B23" s="46"/>
      <c r="C23" s="46"/>
      <c r="D23" s="47"/>
      <c r="E23" s="6">
        <v>74510.28</v>
      </c>
    </row>
    <row r="24" spans="1:5" ht="17.399999999999999" customHeight="1" thickBot="1" x14ac:dyDescent="0.3">
      <c r="A24" s="64" t="s">
        <v>38</v>
      </c>
      <c r="B24" s="65"/>
      <c r="C24" s="65"/>
      <c r="D24" s="66"/>
      <c r="E24" s="36">
        <v>12540</v>
      </c>
    </row>
    <row r="25" spans="1:5" ht="17.25" customHeight="1" thickBot="1" x14ac:dyDescent="0.3">
      <c r="A25" s="67" t="s">
        <v>1</v>
      </c>
      <c r="B25" s="68"/>
      <c r="C25" s="68"/>
      <c r="D25" s="68"/>
      <c r="E25" s="44">
        <f>SUM(E17:E24)</f>
        <v>388815.32999999996</v>
      </c>
    </row>
    <row r="26" spans="1:5" ht="31.95" customHeight="1" thickBot="1" x14ac:dyDescent="0.35">
      <c r="B26" s="69" t="s">
        <v>14</v>
      </c>
      <c r="C26" s="70"/>
      <c r="D26" s="70"/>
      <c r="E26" s="70"/>
    </row>
    <row r="27" spans="1:5" ht="15.75" customHeight="1" x14ac:dyDescent="0.25">
      <c r="A27" s="53" t="s">
        <v>39</v>
      </c>
      <c r="B27" s="54"/>
      <c r="C27" s="54"/>
      <c r="D27" s="55"/>
      <c r="E27" s="5">
        <v>11345.64</v>
      </c>
    </row>
    <row r="28" spans="1:5" ht="15.75" customHeight="1" x14ac:dyDescent="0.25">
      <c r="A28" s="45" t="s">
        <v>40</v>
      </c>
      <c r="B28" s="46"/>
      <c r="C28" s="46"/>
      <c r="D28" s="47"/>
      <c r="E28" s="6">
        <v>1033.8</v>
      </c>
    </row>
    <row r="29" spans="1:5" ht="15.75" customHeight="1" x14ac:dyDescent="0.25">
      <c r="A29" s="45" t="s">
        <v>41</v>
      </c>
      <c r="B29" s="46"/>
      <c r="C29" s="46"/>
      <c r="D29" s="47"/>
      <c r="E29" s="6">
        <v>0</v>
      </c>
    </row>
    <row r="30" spans="1:5" ht="15.75" customHeight="1" thickBot="1" x14ac:dyDescent="0.3">
      <c r="A30" s="64" t="s">
        <v>42</v>
      </c>
      <c r="B30" s="65"/>
      <c r="C30" s="65"/>
      <c r="D30" s="66"/>
      <c r="E30" s="29">
        <v>3579.3</v>
      </c>
    </row>
    <row r="31" spans="1:5" ht="15.75" customHeight="1" thickBot="1" x14ac:dyDescent="0.3">
      <c r="A31" s="67" t="s">
        <v>15</v>
      </c>
      <c r="B31" s="68"/>
      <c r="C31" s="68"/>
      <c r="D31" s="68"/>
      <c r="E31" s="44">
        <f>SUM(E27:E30)</f>
        <v>15958.739999999998</v>
      </c>
    </row>
    <row r="32" spans="1:5" ht="16.2" thickBot="1" x14ac:dyDescent="0.3">
      <c r="B32" s="25" t="s">
        <v>5</v>
      </c>
    </row>
    <row r="33" spans="1:5" ht="16.5" customHeight="1" x14ac:dyDescent="0.25">
      <c r="A33" s="71" t="s">
        <v>22</v>
      </c>
      <c r="B33" s="54"/>
      <c r="C33" s="54"/>
      <c r="D33" s="55"/>
      <c r="E33" s="5">
        <v>3331.3</v>
      </c>
    </row>
    <row r="34" spans="1:5" ht="16.5" customHeight="1" x14ac:dyDescent="0.25">
      <c r="A34" s="72" t="s">
        <v>25</v>
      </c>
      <c r="B34" s="46"/>
      <c r="C34" s="46"/>
      <c r="D34" s="47"/>
      <c r="E34" s="6">
        <v>75</v>
      </c>
    </row>
    <row r="35" spans="1:5" ht="16.5" customHeight="1" x14ac:dyDescent="0.25">
      <c r="A35" s="72" t="s">
        <v>26</v>
      </c>
      <c r="B35" s="46"/>
      <c r="C35" s="46"/>
      <c r="D35" s="47"/>
      <c r="E35" s="6">
        <v>4149.1000000000004</v>
      </c>
    </row>
    <row r="36" spans="1:5" ht="16.5" customHeight="1" x14ac:dyDescent="0.25">
      <c r="A36" s="72" t="s">
        <v>30</v>
      </c>
      <c r="B36" s="46"/>
      <c r="C36" s="46"/>
      <c r="D36" s="47"/>
      <c r="E36" s="6">
        <v>133200</v>
      </c>
    </row>
    <row r="37" spans="1:5" ht="16.5" customHeight="1" x14ac:dyDescent="0.25">
      <c r="A37" s="72" t="s">
        <v>27</v>
      </c>
      <c r="B37" s="46"/>
      <c r="C37" s="46"/>
      <c r="D37" s="47"/>
      <c r="E37" s="6">
        <v>1813.6</v>
      </c>
    </row>
    <row r="38" spans="1:5" ht="15.75" customHeight="1" x14ac:dyDescent="0.25">
      <c r="A38" s="72" t="s">
        <v>28</v>
      </c>
      <c r="B38" s="46"/>
      <c r="C38" s="46"/>
      <c r="D38" s="47"/>
      <c r="E38" s="23">
        <v>4392.5</v>
      </c>
    </row>
    <row r="39" spans="1:5" ht="15.6" customHeight="1" x14ac:dyDescent="0.25">
      <c r="A39" s="72" t="s">
        <v>56</v>
      </c>
      <c r="B39" s="46"/>
      <c r="C39" s="46"/>
      <c r="D39" s="47"/>
      <c r="E39" s="6">
        <v>180127.16</v>
      </c>
    </row>
    <row r="40" spans="1:5" ht="15.6" customHeight="1" x14ac:dyDescent="0.25">
      <c r="A40" s="72" t="s">
        <v>29</v>
      </c>
      <c r="B40" s="46"/>
      <c r="C40" s="46"/>
      <c r="D40" s="47"/>
      <c r="E40" s="6">
        <v>30485.05</v>
      </c>
    </row>
    <row r="41" spans="1:5" ht="15" x14ac:dyDescent="0.25">
      <c r="A41" s="72" t="s">
        <v>31</v>
      </c>
      <c r="B41" s="46"/>
      <c r="C41" s="46"/>
      <c r="D41" s="47"/>
      <c r="E41" s="6">
        <v>21375</v>
      </c>
    </row>
    <row r="42" spans="1:5" ht="15" x14ac:dyDescent="0.25">
      <c r="A42" s="72" t="s">
        <v>43</v>
      </c>
      <c r="B42" s="46"/>
      <c r="C42" s="46"/>
      <c r="D42" s="47"/>
      <c r="E42" s="6">
        <v>12705</v>
      </c>
    </row>
    <row r="43" spans="1:5" ht="15" x14ac:dyDescent="0.25">
      <c r="A43" s="72" t="s">
        <v>44</v>
      </c>
      <c r="B43" s="46"/>
      <c r="C43" s="46"/>
      <c r="D43" s="47"/>
      <c r="E43" s="6">
        <v>11244</v>
      </c>
    </row>
    <row r="44" spans="1:5" ht="15" x14ac:dyDescent="0.25">
      <c r="A44" s="72" t="s">
        <v>46</v>
      </c>
      <c r="B44" s="46"/>
      <c r="C44" s="46"/>
      <c r="D44" s="47"/>
      <c r="E44" s="6">
        <v>26849.200000000001</v>
      </c>
    </row>
    <row r="45" spans="1:5" ht="15" x14ac:dyDescent="0.25">
      <c r="A45" s="72" t="s">
        <v>45</v>
      </c>
      <c r="B45" s="46"/>
      <c r="C45" s="46"/>
      <c r="D45" s="47"/>
      <c r="E45" s="6">
        <v>39150</v>
      </c>
    </row>
    <row r="46" spans="1:5" ht="15" x14ac:dyDescent="0.25">
      <c r="A46" s="72" t="s">
        <v>47</v>
      </c>
      <c r="B46" s="46"/>
      <c r="C46" s="46"/>
      <c r="D46" s="47"/>
      <c r="E46" s="6">
        <v>2770</v>
      </c>
    </row>
    <row r="47" spans="1:5" ht="15" x14ac:dyDescent="0.25">
      <c r="A47" s="72" t="s">
        <v>48</v>
      </c>
      <c r="B47" s="46"/>
      <c r="C47" s="46"/>
      <c r="D47" s="47"/>
      <c r="E47" s="6">
        <v>1496</v>
      </c>
    </row>
    <row r="48" spans="1:5" ht="18.75" customHeight="1" x14ac:dyDescent="0.25">
      <c r="A48" s="72" t="s">
        <v>53</v>
      </c>
      <c r="B48" s="73"/>
      <c r="C48" s="73"/>
      <c r="D48" s="74"/>
      <c r="E48" s="6">
        <f>1372.3+23124.9</f>
        <v>24497.200000000001</v>
      </c>
    </row>
    <row r="49" spans="1:5" ht="16.95" customHeight="1" x14ac:dyDescent="0.25">
      <c r="A49" s="72" t="s">
        <v>54</v>
      </c>
      <c r="B49" s="73"/>
      <c r="C49" s="73"/>
      <c r="D49" s="74"/>
      <c r="E49" s="6">
        <v>1727</v>
      </c>
    </row>
    <row r="50" spans="1:5" ht="16.2" customHeight="1" thickBot="1" x14ac:dyDescent="0.3">
      <c r="A50" s="72" t="s">
        <v>55</v>
      </c>
      <c r="B50" s="73"/>
      <c r="C50" s="73"/>
      <c r="D50" s="74"/>
      <c r="E50" s="6">
        <v>2065.6999999999998</v>
      </c>
    </row>
    <row r="51" spans="1:5" ht="18.75" hidden="1" customHeight="1" x14ac:dyDescent="0.25">
      <c r="A51" s="72"/>
      <c r="B51" s="73"/>
      <c r="C51" s="73"/>
      <c r="D51" s="74"/>
      <c r="E51" s="6"/>
    </row>
    <row r="52" spans="1:5" ht="18.75" hidden="1" customHeight="1" x14ac:dyDescent="0.25">
      <c r="A52" s="72"/>
      <c r="B52" s="73"/>
      <c r="C52" s="73"/>
      <c r="D52" s="74"/>
      <c r="E52" s="6"/>
    </row>
    <row r="53" spans="1:5" ht="18.75" hidden="1" customHeight="1" x14ac:dyDescent="0.25">
      <c r="A53" s="72"/>
      <c r="B53" s="73"/>
      <c r="C53" s="73"/>
      <c r="D53" s="74"/>
      <c r="E53" s="6"/>
    </row>
    <row r="54" spans="1:5" ht="18.75" hidden="1" customHeight="1" x14ac:dyDescent="0.25">
      <c r="A54" s="72"/>
      <c r="B54" s="73"/>
      <c r="C54" s="73"/>
      <c r="D54" s="74"/>
      <c r="E54" s="6"/>
    </row>
    <row r="55" spans="1:5" ht="18.75" hidden="1" customHeight="1" x14ac:dyDescent="0.25">
      <c r="A55" s="72"/>
      <c r="B55" s="73"/>
      <c r="C55" s="73"/>
      <c r="D55" s="74"/>
      <c r="E55" s="6"/>
    </row>
    <row r="56" spans="1:5" ht="18.75" hidden="1" customHeight="1" thickBot="1" x14ac:dyDescent="0.3">
      <c r="A56" s="75"/>
      <c r="B56" s="76"/>
      <c r="C56" s="76"/>
      <c r="D56" s="77"/>
      <c r="E56" s="11"/>
    </row>
    <row r="57" spans="1:5" ht="19.5" customHeight="1" thickBot="1" x14ac:dyDescent="0.3">
      <c r="A57" s="67" t="s">
        <v>3</v>
      </c>
      <c r="B57" s="68"/>
      <c r="C57" s="68"/>
      <c r="D57" s="68"/>
      <c r="E57" s="44">
        <f>SUM(E33:E56)</f>
        <v>501452.81000000006</v>
      </c>
    </row>
    <row r="58" spans="1:5" ht="3.75" customHeight="1" x14ac:dyDescent="0.25"/>
    <row r="59" spans="1:5" s="26" customFormat="1" ht="19.5" customHeight="1" x14ac:dyDescent="0.3">
      <c r="B59" s="37" t="s">
        <v>6</v>
      </c>
      <c r="C59" s="42"/>
      <c r="D59" s="42"/>
      <c r="E59" s="43">
        <f>E31+E25+E57</f>
        <v>906226.88</v>
      </c>
    </row>
    <row r="60" spans="1:5" ht="15.75" customHeight="1" x14ac:dyDescent="0.25">
      <c r="B60" s="25" t="s">
        <v>21</v>
      </c>
      <c r="C60" s="26"/>
      <c r="D60" s="26"/>
      <c r="E60" s="27">
        <f>C8-E59</f>
        <v>-379233.25</v>
      </c>
    </row>
    <row r="61" spans="1:5" ht="16.5" customHeight="1" x14ac:dyDescent="0.25">
      <c r="B61" s="25" t="s">
        <v>52</v>
      </c>
      <c r="C61" s="26"/>
      <c r="D61" s="26"/>
      <c r="E61" s="28">
        <f>E60+E4</f>
        <v>-468844.75</v>
      </c>
    </row>
  </sheetData>
  <mergeCells count="46">
    <mergeCell ref="A55:D55"/>
    <mergeCell ref="A56:D56"/>
    <mergeCell ref="A49:D49"/>
    <mergeCell ref="A50:D50"/>
    <mergeCell ref="A51:D51"/>
    <mergeCell ref="A52:D52"/>
    <mergeCell ref="A53:D53"/>
    <mergeCell ref="A35:D35"/>
    <mergeCell ref="A36:D36"/>
    <mergeCell ref="A57:D57"/>
    <mergeCell ref="A43:D43"/>
    <mergeCell ref="A44:D44"/>
    <mergeCell ref="A45:D45"/>
    <mergeCell ref="A46:D46"/>
    <mergeCell ref="A47:D47"/>
    <mergeCell ref="A42:D42"/>
    <mergeCell ref="A37:D37"/>
    <mergeCell ref="A38:D38"/>
    <mergeCell ref="A39:D39"/>
    <mergeCell ref="A40:D40"/>
    <mergeCell ref="A41:D41"/>
    <mergeCell ref="A48:D48"/>
    <mergeCell ref="A54:D54"/>
    <mergeCell ref="A29:D29"/>
    <mergeCell ref="A30:D30"/>
    <mergeCell ref="A31:D31"/>
    <mergeCell ref="A33:D33"/>
    <mergeCell ref="A34:D34"/>
    <mergeCell ref="A23:D23"/>
    <mergeCell ref="A24:D24"/>
    <mergeCell ref="A25:D25"/>
    <mergeCell ref="A27:D27"/>
    <mergeCell ref="A28:D28"/>
    <mergeCell ref="B26:E26"/>
    <mergeCell ref="A20:D20"/>
    <mergeCell ref="A21:D21"/>
    <mergeCell ref="A22:D22"/>
    <mergeCell ref="A3:D3"/>
    <mergeCell ref="B15:D15"/>
    <mergeCell ref="A17:D17"/>
    <mergeCell ref="A18:D18"/>
    <mergeCell ref="A19:D19"/>
    <mergeCell ref="B4:C4"/>
    <mergeCell ref="A7:B7"/>
    <mergeCell ref="A8:B8"/>
    <mergeCell ref="A9:E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2022-03-18T02:36:24Z</cp:lastPrinted>
  <dcterms:created xsi:type="dcterms:W3CDTF">2012-01-24T09:54:37Z</dcterms:created>
  <dcterms:modified xsi:type="dcterms:W3CDTF">2022-03-18T02:36:52Z</dcterms:modified>
</cp:coreProperties>
</file>