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6" i="1" l="1"/>
  <c r="D52" i="1" l="1"/>
  <c r="D51" i="1" l="1"/>
  <c r="D46" i="1" l="1"/>
  <c r="D45" i="1" l="1"/>
  <c r="D27" i="1" l="1"/>
  <c r="D72" i="1" l="1"/>
  <c r="D33" i="1" l="1"/>
  <c r="D13" i="1"/>
  <c r="C14" i="1"/>
  <c r="B14" i="1"/>
  <c r="D12" i="1" l="1"/>
  <c r="D11" i="1"/>
  <c r="D10" i="1"/>
  <c r="D8" i="1"/>
  <c r="D14" i="1" l="1"/>
  <c r="D73" i="1"/>
  <c r="D74" i="1" s="1"/>
  <c r="D75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<sst xmlns="http://schemas.openxmlformats.org/spreadsheetml/2006/main" count="62" uniqueCount="62">
  <si>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</si>
  <si>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</si>
  <si>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</si>
  <si>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</si>
  <si>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</si>
  <si>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</si>
  <si>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</si>
  <si>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</si>
  <si>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</si>
  <si>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</si>
  <si>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</si>
  <si>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</si>
  <si>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</si>
  <si>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</si>
  <si>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</si>
  <si>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</si>
  <si>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</si>
  <si>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</si>
  <si>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ВАСИЛЬЕВА, 55</t>
  </si>
  <si>
    <t>1. Средства на счете дома на 01.01.2021г.</t>
  </si>
  <si>
    <t>2. Начисления и поступления за 2021 год</t>
  </si>
  <si>
    <t>Входящее сальдо на 01.01.2021г.</t>
  </si>
  <si>
    <t xml:space="preserve">7. Накопительный счет за 2021 год                                </t>
  </si>
  <si>
    <t>Год постройки-1963, панельный, газифицирован, количество этажей-5, количество подъездов-4, количество жилых квартир-73, кол-во нежилых помещений-7, общая площадь дома-3604,90, кол-во зарегистрированных-141</t>
  </si>
  <si>
    <t>Дезинфекция кв.68  /февраль 2021г</t>
  </si>
  <si>
    <t>Ремонт освещения в подъезде  /март 2021г</t>
  </si>
  <si>
    <t>Ремонт двери приямка  /март 2021г</t>
  </si>
  <si>
    <t>Ремонт спуска в подвал  /апрель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</si>
  <si>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</si>
  <si>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</si>
  <si>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</si>
  <si>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</si>
  <si>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</si>
  <si>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</si>
  <si>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</si>
  <si>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</si>
  <si>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</si>
  <si>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</si>
  <si>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</si>
  <si>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ЕИРКЦ (ведение счета по кап.ремонту)</t>
  </si>
  <si>
    <t>Тариф на тех/содерж-18,60, СОИ-факт, обслуживание ПУ-0,50кв.м, вознаграждение домкома-73,92 с помещения</t>
  </si>
  <si>
    <t>Ремонт освещения в подъезде  /июль 2021г</t>
  </si>
  <si>
    <t>Замена замков  /июль 2021г</t>
  </si>
  <si>
    <t>Промазка швов на козырьках /июль 2021г</t>
  </si>
  <si>
    <t>Установка двери на крышу 1,4п  /июль 2021г</t>
  </si>
  <si>
    <t>Тех.обслуживание,  поверка приборов учета /август 2021г</t>
  </si>
  <si>
    <t>Установка п/ящика для показаний 3п  /август 2021г</t>
  </si>
  <si>
    <t>Ремонт ВРУ, освещение подвала, демонтаж старой проводки  /август 2021г</t>
  </si>
  <si>
    <t>Ремонт лавочки  /август 2021г</t>
  </si>
  <si>
    <t>Вывоз веток, мусора (а/машина)  /август 2021г</t>
  </si>
  <si>
    <t>Вывоз веток, мусора (а/машина)  /апрель 2021г</t>
  </si>
  <si>
    <t>Подготовка, предповерочная работа с ОДПУ  /сентябрь 2021г</t>
  </si>
  <si>
    <t>за    2021 год</t>
  </si>
  <si>
    <t>Задолженность на 01.01.2022г.</t>
  </si>
  <si>
    <t xml:space="preserve">8. Средства на счете дома на 01.01.2022г.    </t>
  </si>
  <si>
    <t>Вывоз веток с контейнерной площадки  /октябрь 2021г</t>
  </si>
  <si>
    <t>Ремонт подъездного освещения  /октябрь 2021г</t>
  </si>
  <si>
    <t>Гермитизация вводов и покраска газовых труб /ноябрь 2021г</t>
  </si>
  <si>
    <t>Ремонт подъездного освещения  /ноябрь 2021г</t>
  </si>
  <si>
    <t>Ремонт уличного освещения и подвала  /декабрь 2021г</t>
  </si>
  <si>
    <t>Замена перил, снятие информ.щитов  /ноябрь 2021г</t>
  </si>
  <si>
    <t>Ремонт подъезда № 1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</si>
</sst>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9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3" fillId="0" borderId="6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0" fontId="8" fillId="0" borderId="7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9" fillId="0" borderId="11" xfId="0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29" xfId="0" applyBorder="1" applyAlignment="1">
      <alignment vertical="top" wrapText="1"/>
    </xf>
    <xf numFmtId="4" fontId="2" fillId="0" borderId="12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4" fontId="7" fillId="0" borderId="0" xfId="0" applyNumberFormat="1" applyFont="1" applyFill="1" applyBorder="1" applyAlignment="1">
      <alignment vertical="top"/>
    </xf>
    <xf numFmtId="4" fontId="7" fillId="0" borderId="0" xfId="0" applyNumberFormat="1" applyFont="1" applyAlignment="1">
      <alignment vertical="top"/>
    </xf>
    <xf numFmtId="4" fontId="7" fillId="0" borderId="0" xfId="0" applyNumberFormat="1" applyFont="1" applyBorder="1" applyAlignment="1">
      <alignment vertical="top"/>
    </xf>
    <xf numFmtId="4" fontId="11" fillId="0" borderId="6" xfId="0" applyNumberFormat="1" applyFont="1" applyBorder="1" applyAlignment="1">
      <alignment vertical="top"/>
    </xf>
    <xf numFmtId="4" fontId="11" fillId="0" borderId="8" xfId="0" applyNumberFormat="1" applyFont="1" applyBorder="1" applyAlignment="1">
      <alignment vertical="top"/>
    </xf>
    <xf numFmtId="4" fontId="11" fillId="0" borderId="14" xfId="0" applyNumberFormat="1" applyFont="1" applyBorder="1" applyAlignment="1">
      <alignment vertical="top"/>
    </xf>
    <xf numFmtId="4" fontId="7" fillId="0" borderId="15" xfId="0" applyNumberFormat="1" applyFont="1" applyBorder="1" applyAlignment="1">
      <alignment vertical="top"/>
    </xf>
    <xf numFmtId="4" fontId="11" fillId="0" borderId="28" xfId="0" applyNumberFormat="1" applyFont="1" applyBorder="1" applyAlignment="1">
      <alignment vertical="top"/>
    </xf>
    <xf numFmtId="4" fontId="7" fillId="0" borderId="19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11" fillId="0" borderId="35" xfId="0" applyNumberFormat="1" applyFon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5" fillId="0" borderId="25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" xfId="0" applyBorder="1" applyAlignment="1">
      <alignment vertical="top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4" fontId="2" fillId="0" borderId="11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4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2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8" zoomScaleNormal="100" workbookViewId="0">
      <selection activeCell="F20" sqref="F20"/>
    </sheetView>
  </sheetViews>
  <sheetFormatPr defaultRowHeight="13.2" x14ac:dyDescent="0.25"/>
  <cols>
    <col min="1" max="1" width="15.5546875" customWidth="1"/>
    <col min="2" max="2" width="25.77734375" customWidth="1"/>
    <col min="3" max="3" width="35.21875" customWidth="1"/>
    <col min="4" max="4" width="33.33203125" customWidth="1"/>
  </cols>
  <sheetData>
    <row r="1" spans="1:10" ht="17.399999999999999" x14ac:dyDescent="0.3">
      <c r="B1" s="40" t="s">
        <v>18</v>
      </c>
      <c r="C1" s="40"/>
      <c r="D1" s="40"/>
      <c r="E1" s="40"/>
      <c r="F1" s="40"/>
      <c r="G1" s="40"/>
      <c r="H1" s="40"/>
      <c r="I1" s="40"/>
      <c r="J1" s="40"/>
    </row>
    <row r="2" spans="1:10" ht="16.5" customHeight="1" thickBot="1" x14ac:dyDescent="0.35">
      <c r="B2" s="41" t="s">
        <v>52</v>
      </c>
      <c r="C2" s="41"/>
      <c r="D2" s="41"/>
      <c r="E2" s="41"/>
      <c r="F2" s="41"/>
      <c r="G2" s="41"/>
      <c r="H2" s="41"/>
      <c r="I2" s="41"/>
      <c r="J2" s="41"/>
    </row>
    <row r="3" spans="1:10" ht="53.4" thickBot="1" x14ac:dyDescent="0.35">
      <c r="A3" s="59" t="s">
        <v>23</v>
      </c>
      <c r="B3" s="59"/>
      <c r="C3" s="60"/>
      <c r="D3" s="24" t="s">
        <v>40</v>
      </c>
      <c r="E3" s="23"/>
      <c r="F3" s="23"/>
      <c r="G3" s="23"/>
      <c r="H3" s="23"/>
      <c r="I3" s="23"/>
      <c r="J3" s="23"/>
    </row>
    <row r="4" spans="1:10" ht="15.6" x14ac:dyDescent="0.3">
      <c r="B4" s="67" t="s">
        <v>19</v>
      </c>
      <c r="C4" s="67"/>
      <c r="D4" s="3">
        <v>-167739.82</v>
      </c>
    </row>
    <row r="5" spans="1:10" ht="15.6" x14ac:dyDescent="0.3">
      <c r="B5" s="42" t="s">
        <v>20</v>
      </c>
      <c r="C5" s="42"/>
      <c r="D5" s="42"/>
      <c r="E5" s="42"/>
      <c r="F5" s="42"/>
      <c r="G5" s="42"/>
      <c r="H5" s="42"/>
      <c r="I5" s="42"/>
      <c r="J5" s="42"/>
    </row>
    <row r="6" spans="1:10" ht="19.5" customHeight="1" thickBot="1" x14ac:dyDescent="0.35">
      <c r="B6" s="2" t="s">
        <v>21</v>
      </c>
      <c r="D6" s="3">
        <v>-237065.83</v>
      </c>
    </row>
    <row r="7" spans="1:10" ht="17.399999999999999" customHeight="1" thickBot="1" x14ac:dyDescent="0.3">
      <c r="A7" s="69" t="s">
        <v>8</v>
      </c>
      <c r="B7" s="70"/>
      <c r="C7" s="8" t="s">
        <v>9</v>
      </c>
      <c r="D7" s="9" t="s">
        <v>53</v>
      </c>
    </row>
    <row r="8" spans="1:10" ht="16.2" customHeight="1" thickBot="1" x14ac:dyDescent="0.3">
      <c r="A8" s="71">
        <v>908649.02</v>
      </c>
      <c r="B8" s="72"/>
      <c r="C8" s="25">
        <v>815696.07</v>
      </c>
      <c r="D8" s="26">
        <f>D6+C8-A8</f>
        <v>-330018.78000000003</v>
      </c>
    </row>
    <row r="9" spans="1:10" s="27" customFormat="1" ht="10.8" customHeight="1" thickBot="1" x14ac:dyDescent="0.3">
      <c r="A9" s="73" t="s">
        <v>7</v>
      </c>
      <c r="B9" s="74"/>
      <c r="C9" s="74"/>
      <c r="D9" s="75"/>
    </row>
    <row r="10" spans="1:10" ht="16.5" customHeight="1" x14ac:dyDescent="0.25">
      <c r="A10" s="10" t="s">
        <v>10</v>
      </c>
      <c r="B10" s="11">
        <v>20648.93</v>
      </c>
      <c r="C10" s="12">
        <v>21483.759999999998</v>
      </c>
      <c r="D10" s="5">
        <f>C10-B10</f>
        <v>834.82999999999811</v>
      </c>
    </row>
    <row r="11" spans="1:10" ht="15.75" customHeight="1" x14ac:dyDescent="0.25">
      <c r="A11" s="13" t="s">
        <v>11</v>
      </c>
      <c r="B11" s="14">
        <v>13272.82</v>
      </c>
      <c r="C11" s="15">
        <v>7860.27</v>
      </c>
      <c r="D11" s="6">
        <f>C11-B11</f>
        <v>-5412.5499999999993</v>
      </c>
    </row>
    <row r="12" spans="1:10" ht="16.5" customHeight="1" x14ac:dyDescent="0.25">
      <c r="A12" s="13" t="s">
        <v>13</v>
      </c>
      <c r="B12" s="14">
        <v>35034.57</v>
      </c>
      <c r="C12" s="15">
        <v>29459.7</v>
      </c>
      <c r="D12" s="6">
        <f>C12-B12</f>
        <v>-5574.869999999999</v>
      </c>
    </row>
    <row r="13" spans="1:10" ht="17.25" customHeight="1" thickBot="1" x14ac:dyDescent="0.3">
      <c r="A13" s="16" t="s">
        <v>17</v>
      </c>
      <c r="B13" s="17">
        <v>3924.18</v>
      </c>
      <c r="C13" s="18">
        <v>3581.54</v>
      </c>
      <c r="D13" s="19">
        <f>C13-B13</f>
        <v>-342.63999999999987</v>
      </c>
    </row>
    <row r="14" spans="1:10" ht="16.5" customHeight="1" thickBot="1" x14ac:dyDescent="0.3">
      <c r="A14" s="20" t="s">
        <v>12</v>
      </c>
      <c r="B14" s="21">
        <f>SUM(B10:B13)</f>
        <v>72880.5</v>
      </c>
      <c r="C14" s="22">
        <f>SUM(C10:C13)</f>
        <v>62385.27</v>
      </c>
      <c r="D14" s="7">
        <f>SUM(D10:D13)</f>
        <v>-10495.23</v>
      </c>
    </row>
    <row r="15" spans="1:10" ht="15.6" customHeight="1" x14ac:dyDescent="0.25">
      <c r="B15" s="68" t="s">
        <v>4</v>
      </c>
      <c r="C15" s="68"/>
      <c r="D15" s="4">
        <f>D8+85386.53</f>
        <v>-244632.25000000003</v>
      </c>
    </row>
    <row r="16" spans="1:10" s="28" customFormat="1" ht="16.2" thickBot="1" x14ac:dyDescent="0.3">
      <c r="B16" s="29" t="s">
        <v>2</v>
      </c>
    </row>
    <row r="17" spans="1:4" ht="13.8" x14ac:dyDescent="0.25">
      <c r="A17" s="51" t="s">
        <v>28</v>
      </c>
      <c r="B17" s="52"/>
      <c r="C17" s="52"/>
      <c r="D17" s="34">
        <v>23792.34</v>
      </c>
    </row>
    <row r="18" spans="1:4" ht="15.6" customHeight="1" x14ac:dyDescent="0.25">
      <c r="A18" s="53" t="s">
        <v>29</v>
      </c>
      <c r="B18" s="45"/>
      <c r="C18" s="45"/>
      <c r="D18" s="35">
        <v>7354</v>
      </c>
    </row>
    <row r="19" spans="1:4" ht="15.6" customHeight="1" x14ac:dyDescent="0.25">
      <c r="A19" s="53" t="s">
        <v>30</v>
      </c>
      <c r="B19" s="45"/>
      <c r="C19" s="45"/>
      <c r="D19" s="35">
        <v>19632.52</v>
      </c>
    </row>
    <row r="20" spans="1:4" ht="15.6" customHeight="1" x14ac:dyDescent="0.25">
      <c r="A20" s="53" t="s">
        <v>0</v>
      </c>
      <c r="B20" s="45"/>
      <c r="C20" s="45"/>
      <c r="D20" s="35">
        <v>23591.95</v>
      </c>
    </row>
    <row r="21" spans="1:4" ht="15.6" customHeight="1" x14ac:dyDescent="0.25">
      <c r="A21" s="53" t="s">
        <v>31</v>
      </c>
      <c r="B21" s="45"/>
      <c r="C21" s="45"/>
      <c r="D21" s="35">
        <v>343907.46</v>
      </c>
    </row>
    <row r="22" spans="1:4" ht="15.6" customHeight="1" x14ac:dyDescent="0.25">
      <c r="A22" s="53" t="s">
        <v>32</v>
      </c>
      <c r="B22" s="45"/>
      <c r="C22" s="45"/>
      <c r="D22" s="35">
        <v>13912.13</v>
      </c>
    </row>
    <row r="23" spans="1:4" ht="15.6" customHeight="1" x14ac:dyDescent="0.25">
      <c r="A23" s="53" t="s">
        <v>33</v>
      </c>
      <c r="B23" s="45"/>
      <c r="C23" s="45"/>
      <c r="D23" s="35">
        <v>110958.82</v>
      </c>
    </row>
    <row r="24" spans="1:4" ht="15.6" customHeight="1" x14ac:dyDescent="0.25">
      <c r="A24" s="53" t="s">
        <v>16</v>
      </c>
      <c r="B24" s="45"/>
      <c r="C24" s="45"/>
      <c r="D24" s="35">
        <v>65940</v>
      </c>
    </row>
    <row r="25" spans="1:4" ht="15.6" customHeight="1" x14ac:dyDescent="0.25">
      <c r="A25" s="53" t="s">
        <v>39</v>
      </c>
      <c r="B25" s="45"/>
      <c r="C25" s="45"/>
      <c r="D25" s="35">
        <v>6057.61</v>
      </c>
    </row>
    <row r="26" spans="1:4" ht="15.6" customHeight="1" thickBot="1" x14ac:dyDescent="0.3">
      <c r="A26" s="63" t="s">
        <v>34</v>
      </c>
      <c r="B26" s="64"/>
      <c r="C26" s="64"/>
      <c r="D26" s="43">
        <v>17580</v>
      </c>
    </row>
    <row r="27" spans="1:4" ht="15" customHeight="1" thickBot="1" x14ac:dyDescent="0.3">
      <c r="A27" s="49" t="s">
        <v>1</v>
      </c>
      <c r="B27" s="50"/>
      <c r="C27" s="50"/>
      <c r="D27" s="39">
        <f>SUM(D17:D26)</f>
        <v>632726.82999999996</v>
      </c>
    </row>
    <row r="28" spans="1:4" ht="28.5" customHeight="1" thickBot="1" x14ac:dyDescent="0.3">
      <c r="B28" s="65" t="s">
        <v>14</v>
      </c>
      <c r="C28" s="66"/>
      <c r="D28" s="66"/>
    </row>
    <row r="29" spans="1:4" ht="15.75" customHeight="1" x14ac:dyDescent="0.25">
      <c r="A29" s="51" t="s">
        <v>35</v>
      </c>
      <c r="B29" s="52"/>
      <c r="C29" s="52"/>
      <c r="D29" s="34">
        <v>19068.150000000001</v>
      </c>
    </row>
    <row r="30" spans="1:4" ht="15.75" customHeight="1" x14ac:dyDescent="0.25">
      <c r="A30" s="53" t="s">
        <v>36</v>
      </c>
      <c r="B30" s="45"/>
      <c r="C30" s="45"/>
      <c r="D30" s="35">
        <v>23767.1</v>
      </c>
    </row>
    <row r="31" spans="1:4" ht="15.75" customHeight="1" x14ac:dyDescent="0.25">
      <c r="A31" s="53" t="s">
        <v>37</v>
      </c>
      <c r="B31" s="45"/>
      <c r="C31" s="45"/>
      <c r="D31" s="35">
        <v>35470.83</v>
      </c>
    </row>
    <row r="32" spans="1:4" ht="15.75" customHeight="1" thickBot="1" x14ac:dyDescent="0.3">
      <c r="A32" s="61" t="s">
        <v>38</v>
      </c>
      <c r="B32" s="62"/>
      <c r="C32" s="62"/>
      <c r="D32" s="36">
        <v>4069.73</v>
      </c>
    </row>
    <row r="33" spans="1:4" ht="15.75" customHeight="1" thickBot="1" x14ac:dyDescent="0.3">
      <c r="A33" s="54" t="s">
        <v>15</v>
      </c>
      <c r="B33" s="55"/>
      <c r="C33" s="55"/>
      <c r="D33" s="37">
        <f>SUM(D29:D32)</f>
        <v>82375.81</v>
      </c>
    </row>
    <row r="34" spans="1:4" ht="17.399999999999999" customHeight="1" thickBot="1" x14ac:dyDescent="0.3">
      <c r="B34" s="30" t="s">
        <v>5</v>
      </c>
    </row>
    <row r="35" spans="1:4" ht="13.8" x14ac:dyDescent="0.25">
      <c r="A35" s="56" t="s">
        <v>24</v>
      </c>
      <c r="B35" s="52"/>
      <c r="C35" s="52"/>
      <c r="D35" s="34">
        <v>2500</v>
      </c>
    </row>
    <row r="36" spans="1:4" ht="13.8" customHeight="1" x14ac:dyDescent="0.25">
      <c r="A36" s="46" t="s">
        <v>25</v>
      </c>
      <c r="B36" s="47"/>
      <c r="C36" s="48"/>
      <c r="D36" s="35">
        <v>75</v>
      </c>
    </row>
    <row r="37" spans="1:4" ht="13.8" customHeight="1" x14ac:dyDescent="0.25">
      <c r="A37" s="46" t="s">
        <v>26</v>
      </c>
      <c r="B37" s="47"/>
      <c r="C37" s="48"/>
      <c r="D37" s="35">
        <v>150</v>
      </c>
    </row>
    <row r="38" spans="1:4" ht="13.8" customHeight="1" x14ac:dyDescent="0.25">
      <c r="A38" s="46" t="s">
        <v>50</v>
      </c>
      <c r="B38" s="47"/>
      <c r="C38" s="48"/>
      <c r="D38" s="35">
        <v>3057.9</v>
      </c>
    </row>
    <row r="39" spans="1:4" ht="13.8" customHeight="1" x14ac:dyDescent="0.25">
      <c r="A39" s="46" t="s">
        <v>27</v>
      </c>
      <c r="B39" s="47"/>
      <c r="C39" s="48"/>
      <c r="D39" s="35">
        <v>1644.1</v>
      </c>
    </row>
    <row r="40" spans="1:4" ht="13.8" customHeight="1" x14ac:dyDescent="0.25">
      <c r="A40" s="46" t="s">
        <v>41</v>
      </c>
      <c r="B40" s="47"/>
      <c r="C40" s="48"/>
      <c r="D40" s="35">
        <v>1203.5999999999999</v>
      </c>
    </row>
    <row r="41" spans="1:4" ht="13.8" customHeight="1" x14ac:dyDescent="0.25">
      <c r="A41" s="46" t="s">
        <v>42</v>
      </c>
      <c r="B41" s="47"/>
      <c r="C41" s="48"/>
      <c r="D41" s="35">
        <v>840</v>
      </c>
    </row>
    <row r="42" spans="1:4" ht="13.8" customHeight="1" x14ac:dyDescent="0.25">
      <c r="A42" s="46" t="s">
        <v>43</v>
      </c>
      <c r="B42" s="47"/>
      <c r="C42" s="48"/>
      <c r="D42" s="35">
        <v>1752.2</v>
      </c>
    </row>
    <row r="43" spans="1:4" ht="13.8" customHeight="1" x14ac:dyDescent="0.25">
      <c r="A43" s="46" t="s">
        <v>44</v>
      </c>
      <c r="B43" s="47"/>
      <c r="C43" s="48"/>
      <c r="D43" s="35">
        <v>23173.8</v>
      </c>
    </row>
    <row r="44" spans="1:4" ht="13.8" customHeight="1" x14ac:dyDescent="0.25">
      <c r="A44" s="46" t="s">
        <v>45</v>
      </c>
      <c r="B44" s="47"/>
      <c r="C44" s="48"/>
      <c r="D44" s="35">
        <v>11244</v>
      </c>
    </row>
    <row r="45" spans="1:4" ht="13.8" customHeight="1" x14ac:dyDescent="0.25">
      <c r="A45" s="46" t="s">
        <v>47</v>
      </c>
      <c r="B45" s="47"/>
      <c r="C45" s="48"/>
      <c r="D45" s="35">
        <f>3311.5+6260.8</f>
        <v>9572.2999999999993</v>
      </c>
    </row>
    <row r="46" spans="1:4" ht="13.8" customHeight="1" x14ac:dyDescent="0.25">
      <c r="A46" s="46" t="s">
        <v>46</v>
      </c>
      <c r="B46" s="47"/>
      <c r="C46" s="48"/>
      <c r="D46" s="35">
        <f>896.7+273.2</f>
        <v>1169.9000000000001</v>
      </c>
    </row>
    <row r="47" spans="1:4" ht="13.8" customHeight="1" x14ac:dyDescent="0.25">
      <c r="A47" s="46" t="s">
        <v>48</v>
      </c>
      <c r="B47" s="47"/>
      <c r="C47" s="48"/>
      <c r="D47" s="35">
        <v>1421.2</v>
      </c>
    </row>
    <row r="48" spans="1:4" ht="13.8" customHeight="1" x14ac:dyDescent="0.25">
      <c r="A48" s="46" t="s">
        <v>49</v>
      </c>
      <c r="B48" s="47"/>
      <c r="C48" s="48"/>
      <c r="D48" s="35">
        <v>1363.6</v>
      </c>
    </row>
    <row r="49" spans="1:4" ht="13.8" customHeight="1" x14ac:dyDescent="0.25">
      <c r="A49" s="46" t="s">
        <v>51</v>
      </c>
      <c r="B49" s="47"/>
      <c r="C49" s="48"/>
      <c r="D49" s="35">
        <v>2770</v>
      </c>
    </row>
    <row r="50" spans="1:4" ht="13.8" customHeight="1" x14ac:dyDescent="0.25">
      <c r="A50" s="46" t="s">
        <v>55</v>
      </c>
      <c r="B50" s="47"/>
      <c r="C50" s="48"/>
      <c r="D50" s="35">
        <v>1813.6</v>
      </c>
    </row>
    <row r="51" spans="1:4" ht="13.8" customHeight="1" x14ac:dyDescent="0.25">
      <c r="A51" s="46" t="s">
        <v>56</v>
      </c>
      <c r="B51" s="47"/>
      <c r="C51" s="48"/>
      <c r="D51" s="35">
        <f>1106.3+13030.9+1061.1</f>
        <v>15198.3</v>
      </c>
    </row>
    <row r="52" spans="1:4" ht="13.8" customHeight="1" x14ac:dyDescent="0.25">
      <c r="A52" s="46" t="s">
        <v>57</v>
      </c>
      <c r="B52" s="47"/>
      <c r="C52" s="48"/>
      <c r="D52" s="35">
        <f>1096.4+1727</f>
        <v>2823.4</v>
      </c>
    </row>
    <row r="53" spans="1:4" ht="13.8" customHeight="1" x14ac:dyDescent="0.25">
      <c r="A53" s="46" t="s">
        <v>58</v>
      </c>
      <c r="B53" s="47"/>
      <c r="C53" s="48"/>
      <c r="D53" s="35">
        <v>3890.2</v>
      </c>
    </row>
    <row r="54" spans="1:4" ht="13.8" customHeight="1" x14ac:dyDescent="0.25">
      <c r="A54" s="46" t="s">
        <v>60</v>
      </c>
      <c r="B54" s="47"/>
      <c r="C54" s="48"/>
      <c r="D54" s="35">
        <v>9610</v>
      </c>
    </row>
    <row r="55" spans="1:4" ht="13.8" customHeight="1" x14ac:dyDescent="0.25">
      <c r="A55" s="46" t="s">
        <v>61</v>
      </c>
      <c r="B55" s="47"/>
      <c r="C55" s="48"/>
      <c r="D55" s="35">
        <v>68547.09</v>
      </c>
    </row>
    <row r="56" spans="1:4" ht="13.8" customHeight="1" thickBot="1" x14ac:dyDescent="0.3">
      <c r="A56" s="46" t="s">
        <v>59</v>
      </c>
      <c r="B56" s="47"/>
      <c r="C56" s="48"/>
      <c r="D56" s="35">
        <f>170+2792.2</f>
        <v>2962.2</v>
      </c>
    </row>
    <row r="57" spans="1:4" ht="13.8" hidden="1" customHeight="1" x14ac:dyDescent="0.25">
      <c r="A57" s="46"/>
      <c r="B57" s="47"/>
      <c r="C57" s="48"/>
      <c r="D57" s="35"/>
    </row>
    <row r="58" spans="1:4" ht="13.8" hidden="1" customHeight="1" x14ac:dyDescent="0.25">
      <c r="A58" s="46"/>
      <c r="B58" s="47"/>
      <c r="C58" s="48"/>
      <c r="D58" s="35"/>
    </row>
    <row r="59" spans="1:4" ht="13.8" hidden="1" customHeight="1" x14ac:dyDescent="0.25">
      <c r="A59" s="46"/>
      <c r="B59" s="47"/>
      <c r="C59" s="48"/>
      <c r="D59" s="35"/>
    </row>
    <row r="60" spans="1:4" ht="13.8" hidden="1" customHeight="1" x14ac:dyDescent="0.25">
      <c r="A60" s="46"/>
      <c r="B60" s="47"/>
      <c r="C60" s="48"/>
      <c r="D60" s="35"/>
    </row>
    <row r="61" spans="1:4" ht="13.8" hidden="1" customHeight="1" x14ac:dyDescent="0.25">
      <c r="A61" s="46"/>
      <c r="B61" s="47"/>
      <c r="C61" s="48"/>
      <c r="D61" s="35"/>
    </row>
    <row r="62" spans="1:4" ht="13.8" hidden="1" customHeight="1" x14ac:dyDescent="0.25">
      <c r="A62" s="46"/>
      <c r="B62" s="47"/>
      <c r="C62" s="48"/>
      <c r="D62" s="35"/>
    </row>
    <row r="63" spans="1:4" ht="13.8" hidden="1" x14ac:dyDescent="0.25">
      <c r="A63" s="44"/>
      <c r="B63" s="45"/>
      <c r="C63" s="45"/>
      <c r="D63" s="35"/>
    </row>
    <row r="64" spans="1:4" ht="15.75" hidden="1" customHeight="1" x14ac:dyDescent="0.25">
      <c r="A64" s="44"/>
      <c r="B64" s="45"/>
      <c r="C64" s="45"/>
      <c r="D64" s="35"/>
    </row>
    <row r="65" spans="1:4" ht="15.75" hidden="1" customHeight="1" x14ac:dyDescent="0.25">
      <c r="A65" s="44"/>
      <c r="B65" s="45"/>
      <c r="C65" s="45"/>
      <c r="D65" s="35"/>
    </row>
    <row r="66" spans="1:4" ht="15.75" hidden="1" customHeight="1" x14ac:dyDescent="0.25">
      <c r="A66" s="44"/>
      <c r="B66" s="45"/>
      <c r="C66" s="45"/>
      <c r="D66" s="35"/>
    </row>
    <row r="67" spans="1:4" ht="15.75" hidden="1" customHeight="1" x14ac:dyDescent="0.25">
      <c r="A67" s="44"/>
      <c r="B67" s="45"/>
      <c r="C67" s="45"/>
      <c r="D67" s="35"/>
    </row>
    <row r="68" spans="1:4" ht="15.75" hidden="1" customHeight="1" x14ac:dyDescent="0.25">
      <c r="A68" s="44"/>
      <c r="B68" s="45"/>
      <c r="C68" s="45"/>
      <c r="D68" s="35"/>
    </row>
    <row r="69" spans="1:4" ht="15.75" hidden="1" customHeight="1" x14ac:dyDescent="0.25">
      <c r="A69" s="44"/>
      <c r="B69" s="45"/>
      <c r="C69" s="45"/>
      <c r="D69" s="35"/>
    </row>
    <row r="70" spans="1:4" ht="15.75" hidden="1" customHeight="1" x14ac:dyDescent="0.25">
      <c r="A70" s="44"/>
      <c r="B70" s="45"/>
      <c r="C70" s="45"/>
      <c r="D70" s="35"/>
    </row>
    <row r="71" spans="1:4" ht="15.75" hidden="1" customHeight="1" thickBot="1" x14ac:dyDescent="0.3">
      <c r="A71" s="57"/>
      <c r="B71" s="58"/>
      <c r="C71" s="58"/>
      <c r="D71" s="38"/>
    </row>
    <row r="72" spans="1:4" ht="15" customHeight="1" thickBot="1" x14ac:dyDescent="0.3">
      <c r="A72" s="49" t="s">
        <v>3</v>
      </c>
      <c r="B72" s="50"/>
      <c r="C72" s="50"/>
      <c r="D72" s="39">
        <f>SUM(D35:D71)</f>
        <v>166782.38999999998</v>
      </c>
    </row>
    <row r="73" spans="1:4" ht="17.25" customHeight="1" x14ac:dyDescent="0.25">
      <c r="B73" s="30" t="s">
        <v>6</v>
      </c>
      <c r="C73" s="1"/>
      <c r="D73" s="31">
        <f>D33+D27+D72</f>
        <v>881885.02999999991</v>
      </c>
    </row>
    <row r="74" spans="1:4" ht="13.8" x14ac:dyDescent="0.25">
      <c r="B74" s="30" t="s">
        <v>22</v>
      </c>
      <c r="C74" s="1"/>
      <c r="D74" s="32">
        <f>C8-D73</f>
        <v>-66188.959999999963</v>
      </c>
    </row>
    <row r="75" spans="1:4" ht="15" customHeight="1" x14ac:dyDescent="0.25">
      <c r="B75" s="30" t="s">
        <v>54</v>
      </c>
      <c r="C75" s="1"/>
      <c r="D75" s="33">
        <f>D4+D74</f>
        <v>-233928.77999999997</v>
      </c>
    </row>
  </sheetData>
  <mergeCells count="61">
    <mergeCell ref="A25:C25"/>
    <mergeCell ref="A43:C43"/>
    <mergeCell ref="A61:C61"/>
    <mergeCell ref="A44:C44"/>
    <mergeCell ref="A45:C45"/>
    <mergeCell ref="A46:C46"/>
    <mergeCell ref="A47:C47"/>
    <mergeCell ref="A39:C39"/>
    <mergeCell ref="A54:C54"/>
    <mergeCell ref="B4:C4"/>
    <mergeCell ref="B15:C15"/>
    <mergeCell ref="A7:B7"/>
    <mergeCell ref="A8:B8"/>
    <mergeCell ref="A9:D9"/>
    <mergeCell ref="A3:C3"/>
    <mergeCell ref="A40:C40"/>
    <mergeCell ref="A70:C70"/>
    <mergeCell ref="A42:C42"/>
    <mergeCell ref="A37:C37"/>
    <mergeCell ref="A17:C17"/>
    <mergeCell ref="A18:C18"/>
    <mergeCell ref="A19:C19"/>
    <mergeCell ref="A20:C20"/>
    <mergeCell ref="A21:C21"/>
    <mergeCell ref="A32:C32"/>
    <mergeCell ref="A22:C22"/>
    <mergeCell ref="A23:C23"/>
    <mergeCell ref="A24:C24"/>
    <mergeCell ref="A26:C26"/>
    <mergeCell ref="B28:D28"/>
    <mergeCell ref="A72:C72"/>
    <mergeCell ref="A27:C27"/>
    <mergeCell ref="A29:C29"/>
    <mergeCell ref="A30:C30"/>
    <mergeCell ref="A31:C31"/>
    <mergeCell ref="A58:C58"/>
    <mergeCell ref="A57:C57"/>
    <mergeCell ref="A56:C56"/>
    <mergeCell ref="A36:C36"/>
    <mergeCell ref="A33:C33"/>
    <mergeCell ref="A35:C35"/>
    <mergeCell ref="A38:C38"/>
    <mergeCell ref="A41:C41"/>
    <mergeCell ref="A71:C71"/>
    <mergeCell ref="A66:C66"/>
    <mergeCell ref="A63:C63"/>
    <mergeCell ref="A67:C67"/>
    <mergeCell ref="A68:C68"/>
    <mergeCell ref="A69:C69"/>
    <mergeCell ref="A62:C62"/>
    <mergeCell ref="A48:C48"/>
    <mergeCell ref="A49:C49"/>
    <mergeCell ref="A50:C50"/>
    <mergeCell ref="A51:C51"/>
    <mergeCell ref="A52:C52"/>
    <mergeCell ref="A53:C53"/>
    <mergeCell ref="A65:C65"/>
    <mergeCell ref="A64:C64"/>
    <mergeCell ref="A59:C59"/>
    <mergeCell ref="A60:C60"/>
    <mergeCell ref="A55:C55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2022-03-15T05:44:29Z</cp:lastPrinted>
  <dcterms:created xsi:type="dcterms:W3CDTF">2012-01-24T09:54:37Z</dcterms:created>
  <dcterms:modified xsi:type="dcterms:W3CDTF">2022-03-15T05:45:14Z</dcterms:modified>
</cp:coreProperties>
</file>