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5" i="1" l="1"/>
  <c r="D36" i="1" l="1"/>
  <c r="D35" i="1" l="1"/>
  <c r="D61" i="1" l="1"/>
  <c r="D32" i="1" l="1"/>
  <c r="D26" i="1"/>
  <c r="D62" i="1" l="1"/>
  <c r="D13" i="1" l="1"/>
  <c r="C14" i="1"/>
  <c r="B14" i="1"/>
  <c r="D12" i="1"/>
  <c r="D11" i="1"/>
  <c r="D10" i="1"/>
  <c r="D8" i="1"/>
  <c r="D14" i="1" l="1"/>
  <c r="D63" i="1"/>
  <c r="D64" i="1" s="1"/>
</calcChain>
</file>

<file path=xl/sharedStrings.xml><?xml version="1.0" encoding="utf-8"?>
<sst xmlns="http://schemas.openxmlformats.org/spreadsheetml/2006/main" count="51" uniqueCount="51">
  <si>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</si>
  <si>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</si>
  <si>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</si>
  <si>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</si>
  <si>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</si>
  <si>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</si>
  <si>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</si>
  <si>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</si>
  <si>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</si>
  <si>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</si>
  <si>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</si>
  <si>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</si>
  <si>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</si>
  <si>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</si>
  <si>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</si>
  <si>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</si>
  <si>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</si>
  <si>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</si>
  <si>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ВАСИЛЬЕВА, 53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</si>
  <si>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</si>
  <si>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</si>
  <si>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</si>
  <si>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</si>
  <si>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подъездного освещения /январь 2021г</t>
  </si>
  <si>
    <t>Год постройки-1963, панельный, газифицирован, количество этажей-5, количество подъездов-4, количество квартир-80, общая площадь дома-3530,20, кол-во зарегистрированных-143</t>
  </si>
  <si>
    <t>Ремонт подъездного освещения /февраль 2021г</t>
  </si>
  <si>
    <t>Замена прожектора 1п  /апрель 2021г</t>
  </si>
  <si>
    <t>Вывоз веток и мусора  (а/машина)  /апрель 2021г</t>
  </si>
  <si>
    <t>Предповерочная подготовка и наладка ОДПУ  /апрель 2021г</t>
  </si>
  <si>
    <t>Поверка, техобслуживание ОДПУ  /март 2021г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</si>
  <si>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</si>
  <si>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</si>
  <si>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</si>
  <si>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</si>
  <si>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</si>
  <si>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</si>
  <si>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</si>
  <si>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</si>
  <si>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</si>
  <si>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</si>
  <si>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</si>
  <si>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Ремонт освещения 2п  /июль 2021г</t>
  </si>
  <si>
    <t>Вывоз веток и мусора  (а/машина)  /август 2021г</t>
  </si>
  <si>
    <t>за    2021 год</t>
  </si>
  <si>
    <t>Задолженность на 01.01.2022г.</t>
  </si>
  <si>
    <t xml:space="preserve">8. Средства на счете дома на 01.01.2022г.    </t>
  </si>
  <si>
    <t>Тариф на тех/содерж-17,54, СОИ-факт, обслуживание ПУ-0,46кв.м</t>
  </si>
  <si>
    <t>Ремонт подъездного освещения 2п  /октябрь 2021г</t>
  </si>
  <si>
    <t>Вывоз веток с контейнерной площадки  /октябрь 2021г</t>
  </si>
  <si>
    <t>Гермитизация и покраска газовых труб  /ноябрь 2021г</t>
  </si>
  <si>
    <t>Замена стояков ГВС, ХВС  кв. 28, 32, 36, 40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</si>
</sst>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" fontId="7" fillId="2" borderId="0" xfId="0" applyNumberFormat="1" applyFont="1" applyFill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2" fillId="0" borderId="6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4" fontId="3" fillId="0" borderId="24" xfId="0" applyNumberFormat="1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25" xfId="0" applyBorder="1" applyAlignment="1">
      <alignment vertical="top" wrapText="1"/>
    </xf>
    <xf numFmtId="4" fontId="2" fillId="0" borderId="9" xfId="0" applyNumberFormat="1" applyFont="1" applyBorder="1" applyAlignment="1">
      <alignment vertical="top"/>
    </xf>
    <xf numFmtId="4" fontId="2" fillId="0" borderId="10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26" xfId="0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/>
    <xf numFmtId="0" fontId="3" fillId="0" borderId="9" xfId="0" applyFont="1" applyBorder="1" applyAlignment="1"/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1" xfId="0" applyFont="1" applyBorder="1" applyAlignment="1"/>
    <xf numFmtId="0" fontId="2" fillId="0" borderId="0" xfId="0" applyFont="1" applyAlignment="1">
      <alignment vertical="top"/>
    </xf>
    <xf numFmtId="0" fontId="5" fillId="0" borderId="0" xfId="0" applyFont="1" applyBorder="1" applyAlignment="1">
      <alignment horizontal="right" vertical="top"/>
    </xf>
    <xf numFmtId="0" fontId="2" fillId="0" borderId="21" xfId="0" applyFont="1" applyBorder="1" applyAlignment="1">
      <alignment wrapText="1"/>
    </xf>
    <xf numFmtId="0" fontId="0" fillId="0" borderId="2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5" zoomScaleNormal="100" workbookViewId="0">
      <selection activeCell="H29" sqref="G29:H29"/>
    </sheetView>
  </sheetViews>
  <sheetFormatPr defaultRowHeight="13.2" x14ac:dyDescent="0.25"/>
  <cols>
    <col min="1" max="1" width="17.109375" customWidth="1"/>
    <col min="2" max="2" width="28" customWidth="1"/>
    <col min="3" max="3" width="30.109375" customWidth="1"/>
    <col min="4" max="4" width="33.44140625" customWidth="1"/>
  </cols>
  <sheetData>
    <row r="1" spans="1:10" ht="17.399999999999999" x14ac:dyDescent="0.3">
      <c r="B1" s="31" t="s">
        <v>18</v>
      </c>
      <c r="C1" s="31"/>
      <c r="D1" s="31"/>
      <c r="E1" s="31"/>
      <c r="F1" s="31"/>
      <c r="G1" s="31"/>
      <c r="H1" s="31"/>
      <c r="I1" s="31"/>
      <c r="J1" s="31"/>
    </row>
    <row r="2" spans="1:10" ht="18" thickBot="1" x14ac:dyDescent="0.35">
      <c r="B2" s="32" t="s">
        <v>43</v>
      </c>
      <c r="C2" s="32"/>
      <c r="D2" s="32"/>
      <c r="E2" s="32"/>
      <c r="F2" s="32"/>
      <c r="G2" s="32"/>
      <c r="H2" s="32"/>
      <c r="I2" s="32"/>
      <c r="J2" s="32"/>
    </row>
    <row r="3" spans="1:10" ht="39.6" customHeight="1" thickBot="1" x14ac:dyDescent="0.3">
      <c r="A3" s="42" t="s">
        <v>24</v>
      </c>
      <c r="B3" s="42"/>
      <c r="C3" s="43"/>
      <c r="D3" s="28" t="s">
        <v>46</v>
      </c>
    </row>
    <row r="4" spans="1:10" s="18" customFormat="1" ht="15.6" x14ac:dyDescent="0.25">
      <c r="B4" s="51" t="s">
        <v>19</v>
      </c>
      <c r="C4" s="51"/>
      <c r="D4" s="19">
        <v>-526161.56000000006</v>
      </c>
    </row>
    <row r="5" spans="1:10" s="18" customFormat="1" ht="15.6" x14ac:dyDescent="0.25">
      <c r="B5" s="33" t="s">
        <v>20</v>
      </c>
      <c r="C5" s="33"/>
      <c r="D5" s="33"/>
      <c r="E5" s="33"/>
      <c r="F5" s="33"/>
      <c r="G5" s="33"/>
      <c r="H5" s="33"/>
      <c r="I5" s="33"/>
      <c r="J5" s="33"/>
    </row>
    <row r="6" spans="1:10" s="18" customFormat="1" ht="19.5" customHeight="1" thickBot="1" x14ac:dyDescent="0.3">
      <c r="B6" s="21" t="s">
        <v>21</v>
      </c>
      <c r="D6" s="19">
        <v>-267142.40000000002</v>
      </c>
    </row>
    <row r="7" spans="1:10" ht="15.6" customHeight="1" thickBot="1" x14ac:dyDescent="0.3">
      <c r="A7" s="44" t="s">
        <v>8</v>
      </c>
      <c r="B7" s="45"/>
      <c r="C7" s="22" t="s">
        <v>9</v>
      </c>
      <c r="D7" s="23" t="s">
        <v>44</v>
      </c>
    </row>
    <row r="8" spans="1:10" ht="16.2" customHeight="1" thickBot="1" x14ac:dyDescent="0.35">
      <c r="A8" s="46">
        <v>703739.9</v>
      </c>
      <c r="B8" s="47"/>
      <c r="C8" s="29">
        <v>690269.69</v>
      </c>
      <c r="D8" s="30">
        <f>D6+C8-A8</f>
        <v>-280612.6100000001</v>
      </c>
    </row>
    <row r="9" spans="1:10" ht="12.75" customHeight="1" thickBot="1" x14ac:dyDescent="0.3">
      <c r="A9" s="48" t="s">
        <v>7</v>
      </c>
      <c r="B9" s="49"/>
      <c r="C9" s="49"/>
      <c r="D9" s="50"/>
    </row>
    <row r="10" spans="1:10" ht="15.75" customHeight="1" x14ac:dyDescent="0.25">
      <c r="A10" s="2" t="s">
        <v>10</v>
      </c>
      <c r="B10" s="6">
        <v>16556.990000000002</v>
      </c>
      <c r="C10" s="9">
        <v>17291.490000000002</v>
      </c>
      <c r="D10" s="10">
        <f>C10-B10</f>
        <v>734.5</v>
      </c>
    </row>
    <row r="11" spans="1:10" ht="16.5" customHeight="1" x14ac:dyDescent="0.25">
      <c r="A11" s="3" t="s">
        <v>11</v>
      </c>
      <c r="B11" s="7">
        <v>1331.54</v>
      </c>
      <c r="C11" s="11">
        <v>3060.49</v>
      </c>
      <c r="D11" s="12">
        <f>C11-B11</f>
        <v>1728.9499999999998</v>
      </c>
    </row>
    <row r="12" spans="1:10" ht="15.75" customHeight="1" x14ac:dyDescent="0.25">
      <c r="A12" s="3" t="s">
        <v>13</v>
      </c>
      <c r="B12" s="7">
        <v>16959.189999999999</v>
      </c>
      <c r="C12" s="11">
        <v>15877.15</v>
      </c>
      <c r="D12" s="12">
        <f>C12-B12</f>
        <v>-1082.0399999999991</v>
      </c>
    </row>
    <row r="13" spans="1:10" ht="15.75" customHeight="1" thickBot="1" x14ac:dyDescent="0.3">
      <c r="A13" s="4" t="s">
        <v>17</v>
      </c>
      <c r="B13" s="7">
        <v>4086.66</v>
      </c>
      <c r="C13" s="11">
        <v>3954.97</v>
      </c>
      <c r="D13" s="13">
        <f>C13-B13</f>
        <v>-131.69000000000005</v>
      </c>
    </row>
    <row r="14" spans="1:10" ht="15" customHeight="1" thickBot="1" x14ac:dyDescent="0.3">
      <c r="A14" s="5" t="s">
        <v>12</v>
      </c>
      <c r="B14" s="8">
        <f>SUM(B10:B13)</f>
        <v>38934.380000000005</v>
      </c>
      <c r="C14" s="14">
        <f>SUM(C10:C13)</f>
        <v>40184.100000000006</v>
      </c>
      <c r="D14" s="15">
        <f>SUM(D10:D13)</f>
        <v>1249.7200000000007</v>
      </c>
    </row>
    <row r="15" spans="1:10" ht="16.5" customHeight="1" x14ac:dyDescent="0.25">
      <c r="B15" s="52" t="s">
        <v>4</v>
      </c>
      <c r="C15" s="52"/>
      <c r="D15" s="1">
        <f>D8+70435.63</f>
        <v>-210176.9800000001</v>
      </c>
    </row>
    <row r="16" spans="1:10" s="18" customFormat="1" ht="16.2" thickBot="1" x14ac:dyDescent="0.3">
      <c r="B16" s="17" t="s">
        <v>2</v>
      </c>
    </row>
    <row r="17" spans="1:4" ht="15" customHeight="1" x14ac:dyDescent="0.25">
      <c r="A17" s="34" t="s">
        <v>30</v>
      </c>
      <c r="B17" s="35"/>
      <c r="C17" s="35"/>
      <c r="D17" s="10">
        <v>23299.32</v>
      </c>
    </row>
    <row r="18" spans="1:4" ht="15" customHeight="1" x14ac:dyDescent="0.25">
      <c r="A18" s="36" t="s">
        <v>31</v>
      </c>
      <c r="B18" s="37"/>
      <c r="C18" s="37"/>
      <c r="D18" s="12">
        <v>7201.61</v>
      </c>
    </row>
    <row r="19" spans="1:4" ht="15" customHeight="1" x14ac:dyDescent="0.25">
      <c r="A19" s="36" t="s">
        <v>32</v>
      </c>
      <c r="B19" s="37"/>
      <c r="C19" s="37"/>
      <c r="D19" s="12">
        <v>15992.82</v>
      </c>
    </row>
    <row r="20" spans="1:4" ht="15" customHeight="1" x14ac:dyDescent="0.25">
      <c r="A20" s="36" t="s">
        <v>0</v>
      </c>
      <c r="B20" s="37"/>
      <c r="C20" s="37"/>
      <c r="D20" s="12">
        <v>20456.09</v>
      </c>
    </row>
    <row r="21" spans="1:4" ht="15" customHeight="1" x14ac:dyDescent="0.25">
      <c r="A21" s="36" t="s">
        <v>33</v>
      </c>
      <c r="B21" s="37"/>
      <c r="C21" s="37"/>
      <c r="D21" s="12">
        <v>325131.42</v>
      </c>
    </row>
    <row r="22" spans="1:4" ht="15" customHeight="1" x14ac:dyDescent="0.25">
      <c r="A22" s="36" t="s">
        <v>34</v>
      </c>
      <c r="B22" s="37"/>
      <c r="C22" s="37"/>
      <c r="D22" s="12">
        <v>15205.32</v>
      </c>
    </row>
    <row r="23" spans="1:4" ht="15" customHeight="1" x14ac:dyDescent="0.25">
      <c r="A23" s="36" t="s">
        <v>35</v>
      </c>
      <c r="B23" s="37"/>
      <c r="C23" s="37"/>
      <c r="D23" s="12">
        <v>95527.21</v>
      </c>
    </row>
    <row r="24" spans="1:4" ht="15" hidden="1" customHeight="1" x14ac:dyDescent="0.25">
      <c r="A24" s="36" t="s">
        <v>16</v>
      </c>
      <c r="B24" s="37"/>
      <c r="C24" s="37"/>
      <c r="D24" s="12"/>
    </row>
    <row r="25" spans="1:4" ht="15" customHeight="1" thickBot="1" x14ac:dyDescent="0.3">
      <c r="A25" s="36" t="s">
        <v>36</v>
      </c>
      <c r="B25" s="37"/>
      <c r="C25" s="37"/>
      <c r="D25" s="12">
        <v>12540</v>
      </c>
    </row>
    <row r="26" spans="1:4" ht="17.25" customHeight="1" thickBot="1" x14ac:dyDescent="0.3">
      <c r="A26" s="40" t="s">
        <v>1</v>
      </c>
      <c r="B26" s="41"/>
      <c r="C26" s="41"/>
      <c r="D26" s="15">
        <f>SUM(D17:D25)</f>
        <v>515353.79000000004</v>
      </c>
    </row>
    <row r="27" spans="1:4" s="18" customFormat="1" ht="36.75" customHeight="1" thickBot="1" x14ac:dyDescent="0.35">
      <c r="B27" s="53" t="s">
        <v>14</v>
      </c>
      <c r="C27" s="54"/>
      <c r="D27" s="54"/>
    </row>
    <row r="28" spans="1:4" ht="15.75" customHeight="1" x14ac:dyDescent="0.25">
      <c r="A28" s="34" t="s">
        <v>37</v>
      </c>
      <c r="B28" s="35"/>
      <c r="C28" s="35"/>
      <c r="D28" s="10">
        <v>16556.96</v>
      </c>
    </row>
    <row r="29" spans="1:4" ht="15.75" customHeight="1" x14ac:dyDescent="0.25">
      <c r="A29" s="36" t="s">
        <v>38</v>
      </c>
      <c r="B29" s="37"/>
      <c r="C29" s="37"/>
      <c r="D29" s="12">
        <v>2919.48</v>
      </c>
    </row>
    <row r="30" spans="1:4" ht="15.75" customHeight="1" x14ac:dyDescent="0.25">
      <c r="A30" s="36" t="s">
        <v>39</v>
      </c>
      <c r="B30" s="37"/>
      <c r="C30" s="37"/>
      <c r="D30" s="12">
        <v>9353.19</v>
      </c>
    </row>
    <row r="31" spans="1:4" ht="15.75" customHeight="1" thickBot="1" x14ac:dyDescent="0.3">
      <c r="A31" s="36" t="s">
        <v>40</v>
      </c>
      <c r="B31" s="37"/>
      <c r="C31" s="37"/>
      <c r="D31" s="24">
        <v>4086.18</v>
      </c>
    </row>
    <row r="32" spans="1:4" ht="15.75" customHeight="1" thickBot="1" x14ac:dyDescent="0.3">
      <c r="A32" s="40" t="s">
        <v>15</v>
      </c>
      <c r="B32" s="41"/>
      <c r="C32" s="41"/>
      <c r="D32" s="16">
        <f>SUM(D28:D31)</f>
        <v>32915.81</v>
      </c>
    </row>
    <row r="33" spans="1:4" s="18" customFormat="1" ht="23.25" customHeight="1" x14ac:dyDescent="0.3">
      <c r="B33" s="25" t="s">
        <v>5</v>
      </c>
    </row>
    <row r="34" spans="1:4" ht="3" customHeight="1" thickBot="1" x14ac:dyDescent="0.3"/>
    <row r="35" spans="1:4" ht="15" customHeight="1" x14ac:dyDescent="0.25">
      <c r="A35" s="39" t="s">
        <v>23</v>
      </c>
      <c r="B35" s="35"/>
      <c r="C35" s="35"/>
      <c r="D35" s="10">
        <f>431.2+65</f>
        <v>496.2</v>
      </c>
    </row>
    <row r="36" spans="1:4" ht="15.75" customHeight="1" x14ac:dyDescent="0.25">
      <c r="A36" s="38" t="s">
        <v>25</v>
      </c>
      <c r="B36" s="37"/>
      <c r="C36" s="37"/>
      <c r="D36" s="12">
        <f>797.4+689.1</f>
        <v>1486.5</v>
      </c>
    </row>
    <row r="37" spans="1:4" ht="15.75" customHeight="1" x14ac:dyDescent="0.25">
      <c r="A37" s="38" t="s">
        <v>29</v>
      </c>
      <c r="B37" s="37"/>
      <c r="C37" s="37"/>
      <c r="D37" s="12">
        <v>11111</v>
      </c>
    </row>
    <row r="38" spans="1:4" ht="15.75" customHeight="1" x14ac:dyDescent="0.25">
      <c r="A38" s="38" t="s">
        <v>26</v>
      </c>
      <c r="B38" s="37"/>
      <c r="C38" s="37"/>
      <c r="D38" s="12">
        <v>950.3</v>
      </c>
    </row>
    <row r="39" spans="1:4" ht="15.75" customHeight="1" x14ac:dyDescent="0.25">
      <c r="A39" s="38" t="s">
        <v>27</v>
      </c>
      <c r="B39" s="37"/>
      <c r="C39" s="37"/>
      <c r="D39" s="12">
        <v>1394.3</v>
      </c>
    </row>
    <row r="40" spans="1:4" ht="15.75" customHeight="1" x14ac:dyDescent="0.25">
      <c r="A40" s="38" t="s">
        <v>28</v>
      </c>
      <c r="B40" s="37"/>
      <c r="C40" s="37"/>
      <c r="D40" s="12">
        <v>2270</v>
      </c>
    </row>
    <row r="41" spans="1:4" ht="15.75" customHeight="1" x14ac:dyDescent="0.25">
      <c r="A41" s="38" t="s">
        <v>41</v>
      </c>
      <c r="B41" s="37"/>
      <c r="C41" s="37"/>
      <c r="D41" s="12">
        <v>797.4</v>
      </c>
    </row>
    <row r="42" spans="1:4" ht="15.75" customHeight="1" x14ac:dyDescent="0.25">
      <c r="A42" s="38" t="s">
        <v>42</v>
      </c>
      <c r="B42" s="37"/>
      <c r="C42" s="37"/>
      <c r="D42" s="12">
        <v>1363.6</v>
      </c>
    </row>
    <row r="43" spans="1:4" ht="15.75" customHeight="1" x14ac:dyDescent="0.25">
      <c r="A43" s="38" t="s">
        <v>47</v>
      </c>
      <c r="B43" s="37"/>
      <c r="C43" s="37"/>
      <c r="D43" s="12">
        <v>2434.6</v>
      </c>
    </row>
    <row r="44" spans="1:4" ht="15.75" customHeight="1" x14ac:dyDescent="0.25">
      <c r="A44" s="38" t="s">
        <v>48</v>
      </c>
      <c r="B44" s="37"/>
      <c r="C44" s="37"/>
      <c r="D44" s="12">
        <v>1813.6</v>
      </c>
    </row>
    <row r="45" spans="1:4" ht="15.75" customHeight="1" x14ac:dyDescent="0.25">
      <c r="A45" s="38" t="s">
        <v>49</v>
      </c>
      <c r="B45" s="37"/>
      <c r="C45" s="37"/>
      <c r="D45" s="12">
        <f>1096.4+1727</f>
        <v>2823.4</v>
      </c>
    </row>
    <row r="46" spans="1:4" ht="15.75" customHeight="1" thickBot="1" x14ac:dyDescent="0.3">
      <c r="A46" s="38" t="s">
        <v>50</v>
      </c>
      <c r="B46" s="37"/>
      <c r="C46" s="37"/>
      <c r="D46" s="12">
        <v>12695.89</v>
      </c>
    </row>
    <row r="47" spans="1:4" ht="15.75" hidden="1" customHeight="1" x14ac:dyDescent="0.25">
      <c r="A47" s="38"/>
      <c r="B47" s="37"/>
      <c r="C47" s="37"/>
      <c r="D47" s="12"/>
    </row>
    <row r="48" spans="1:4" ht="15.75" hidden="1" customHeight="1" x14ac:dyDescent="0.25">
      <c r="A48" s="38"/>
      <c r="B48" s="37"/>
      <c r="C48" s="37"/>
      <c r="D48" s="12"/>
    </row>
    <row r="49" spans="1:4" ht="15.75" hidden="1" customHeight="1" x14ac:dyDescent="0.25">
      <c r="A49" s="38"/>
      <c r="B49" s="37"/>
      <c r="C49" s="37"/>
      <c r="D49" s="12"/>
    </row>
    <row r="50" spans="1:4" ht="15.75" hidden="1" customHeight="1" x14ac:dyDescent="0.25">
      <c r="A50" s="38"/>
      <c r="B50" s="37"/>
      <c r="C50" s="37"/>
      <c r="D50" s="12"/>
    </row>
    <row r="51" spans="1:4" ht="15.75" hidden="1" customHeight="1" x14ac:dyDescent="0.25">
      <c r="A51" s="38"/>
      <c r="B51" s="37"/>
      <c r="C51" s="37"/>
      <c r="D51" s="12"/>
    </row>
    <row r="52" spans="1:4" ht="15.75" hidden="1" customHeight="1" x14ac:dyDescent="0.25">
      <c r="A52" s="38"/>
      <c r="B52" s="37"/>
      <c r="C52" s="37"/>
      <c r="D52" s="12"/>
    </row>
    <row r="53" spans="1:4" ht="15.75" hidden="1" customHeight="1" x14ac:dyDescent="0.25">
      <c r="A53" s="38"/>
      <c r="B53" s="37"/>
      <c r="C53" s="37"/>
      <c r="D53" s="12"/>
    </row>
    <row r="54" spans="1:4" ht="15.75" hidden="1" customHeight="1" x14ac:dyDescent="0.25">
      <c r="A54" s="38"/>
      <c r="B54" s="37"/>
      <c r="C54" s="37"/>
      <c r="D54" s="12"/>
    </row>
    <row r="55" spans="1:4" ht="15.75" hidden="1" customHeight="1" x14ac:dyDescent="0.25">
      <c r="A55" s="38"/>
      <c r="B55" s="37"/>
      <c r="C55" s="37"/>
      <c r="D55" s="12"/>
    </row>
    <row r="56" spans="1:4" ht="15.75" hidden="1" customHeight="1" x14ac:dyDescent="0.25">
      <c r="A56" s="38"/>
      <c r="B56" s="37"/>
      <c r="C56" s="37"/>
      <c r="D56" s="12"/>
    </row>
    <row r="57" spans="1:4" ht="15.75" hidden="1" customHeight="1" x14ac:dyDescent="0.25">
      <c r="A57" s="38"/>
      <c r="B57" s="37"/>
      <c r="C57" s="37"/>
      <c r="D57" s="12"/>
    </row>
    <row r="58" spans="1:4" ht="15.75" hidden="1" customHeight="1" x14ac:dyDescent="0.25">
      <c r="A58" s="38"/>
      <c r="B58" s="37"/>
      <c r="C58" s="37"/>
      <c r="D58" s="12"/>
    </row>
    <row r="59" spans="1:4" ht="15.75" hidden="1" customHeight="1" x14ac:dyDescent="0.25">
      <c r="A59" s="38"/>
      <c r="B59" s="37"/>
      <c r="C59" s="37"/>
      <c r="D59" s="12"/>
    </row>
    <row r="60" spans="1:4" ht="15.75" hidden="1" customHeight="1" thickBot="1" x14ac:dyDescent="0.3">
      <c r="A60" s="38"/>
      <c r="B60" s="37"/>
      <c r="C60" s="37"/>
      <c r="D60" s="12"/>
    </row>
    <row r="61" spans="1:4" ht="19.5" customHeight="1" thickBot="1" x14ac:dyDescent="0.3">
      <c r="A61" s="40" t="s">
        <v>3</v>
      </c>
      <c r="B61" s="41"/>
      <c r="C61" s="41"/>
      <c r="D61" s="15">
        <f>SUM(D35:D55)</f>
        <v>39636.789999999994</v>
      </c>
    </row>
    <row r="62" spans="1:4" s="18" customFormat="1" ht="15.75" customHeight="1" x14ac:dyDescent="0.25">
      <c r="B62" s="26" t="s">
        <v>6</v>
      </c>
      <c r="D62" s="27">
        <f>D26+D32+D61</f>
        <v>587906.39000000013</v>
      </c>
    </row>
    <row r="63" spans="1:4" s="18" customFormat="1" ht="15.6" x14ac:dyDescent="0.25">
      <c r="B63" s="17" t="s">
        <v>22</v>
      </c>
      <c r="D63" s="19">
        <f>C8-D62</f>
        <v>102363.29999999981</v>
      </c>
    </row>
    <row r="64" spans="1:4" s="18" customFormat="1" ht="15" customHeight="1" x14ac:dyDescent="0.25">
      <c r="B64" s="17" t="s">
        <v>45</v>
      </c>
      <c r="D64" s="20">
        <f>D4+D63</f>
        <v>-423798.26000000024</v>
      </c>
    </row>
  </sheetData>
  <mergeCells count="49">
    <mergeCell ref="A55:C55"/>
    <mergeCell ref="B27:D27"/>
    <mergeCell ref="A31:C31"/>
    <mergeCell ref="A60:C60"/>
    <mergeCell ref="A40:C40"/>
    <mergeCell ref="A3:C3"/>
    <mergeCell ref="A56:C56"/>
    <mergeCell ref="A57:C57"/>
    <mergeCell ref="A58:C58"/>
    <mergeCell ref="A59:C59"/>
    <mergeCell ref="A52:C52"/>
    <mergeCell ref="A7:B7"/>
    <mergeCell ref="A8:B8"/>
    <mergeCell ref="A9:D9"/>
    <mergeCell ref="A32:C32"/>
    <mergeCell ref="A26:C26"/>
    <mergeCell ref="A28:C28"/>
    <mergeCell ref="A41:C41"/>
    <mergeCell ref="A30:C30"/>
    <mergeCell ref="B4:C4"/>
    <mergeCell ref="B15:C15"/>
    <mergeCell ref="A61:C61"/>
    <mergeCell ref="A38:C38"/>
    <mergeCell ref="A43:C43"/>
    <mergeCell ref="A44:C44"/>
    <mergeCell ref="A37:C37"/>
    <mergeCell ref="A45:C45"/>
    <mergeCell ref="A46:C46"/>
    <mergeCell ref="A47:C47"/>
    <mergeCell ref="A48:C48"/>
    <mergeCell ref="A49:C49"/>
    <mergeCell ref="A50:C50"/>
    <mergeCell ref="A51:C51"/>
    <mergeCell ref="A53:C53"/>
    <mergeCell ref="A54:C54"/>
    <mergeCell ref="A42:C42"/>
    <mergeCell ref="A39:C39"/>
    <mergeCell ref="A17:C17"/>
    <mergeCell ref="A18:C18"/>
    <mergeCell ref="A19:C19"/>
    <mergeCell ref="A36:C36"/>
    <mergeCell ref="A35:C35"/>
    <mergeCell ref="A25:C25"/>
    <mergeCell ref="A20:C20"/>
    <mergeCell ref="A21:C21"/>
    <mergeCell ref="A22:C22"/>
    <mergeCell ref="A23:C23"/>
    <mergeCell ref="A24:C24"/>
    <mergeCell ref="A29:C2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2022-03-14T07:19:26Z</cp:lastPrinted>
  <dcterms:created xsi:type="dcterms:W3CDTF">2012-01-24T09:54:37Z</dcterms:created>
  <dcterms:modified xsi:type="dcterms:W3CDTF">2022-03-14T07:19:29Z</dcterms:modified>
</cp:coreProperties>
</file>