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7" i="1" l="1"/>
  <c r="D44" i="1" l="1"/>
  <c r="D42" i="1" l="1"/>
  <c r="D33" i="1" l="1"/>
  <c r="D26" i="1"/>
  <c r="D66" i="1" l="1"/>
  <c r="D68" i="1" s="1"/>
  <c r="D13" i="1" l="1"/>
  <c r="C14" i="1"/>
  <c r="B14" i="1"/>
  <c r="D12" i="1"/>
  <c r="D11" i="1"/>
  <c r="D10" i="1"/>
  <c r="D8" i="1"/>
  <c r="D14" i="1" l="1"/>
  <c r="D69" i="1"/>
  <c r="D70" i="1" s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<sst xmlns="http://schemas.openxmlformats.org/spreadsheetml/2006/main" count="55" uniqueCount="55">
  <si>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</si>
  <si>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</si>
  <si>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</si>
  <si>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</si>
  <si>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</si>
  <si>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</si>
  <si>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</si>
  <si>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</si>
  <si>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</si>
  <si>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</si>
  <si>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</si>
  <si>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</si>
  <si>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</si>
  <si>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</si>
  <si>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</si>
  <si>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</si>
  <si>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</si>
  <si>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40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</si>
  <si>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</si>
  <si>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</si>
  <si>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</si>
  <si>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</si>
  <si>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Год постройки-1963, кирпичный, газифицирован, количество этажей-5, количество подъездов-4, количество жилых квартир-67, кол-во нежилых помещений-1, общая площадь дома-4038,50, кол-во зарегистрированных-108</t>
  </si>
  <si>
    <t>Ремонт уличного освещения  /март 2021г</t>
  </si>
  <si>
    <t>Вывоз веток, листьев (а/машина)  /апрель 2021г</t>
  </si>
  <si>
    <t>Ремонт люка на крышу  /апрель 2021г</t>
  </si>
  <si>
    <t>Замена блока питания /апрель 2021г</t>
  </si>
  <si>
    <t>Монтаж и установка пластиковых окон 3п  /май 2021г</t>
  </si>
  <si>
    <t xml:space="preserve">Диагностика газовых сетей  /июнь 2021г   
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</si>
  <si>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</si>
  <si>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</si>
  <si>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</si>
  <si>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</si>
  <si>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</si>
  <si>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Тех. обслуживание узла учета тепловой энергии 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</si>
  <si>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</si>
  <si>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</si>
  <si>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</si>
  <si>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</si>
  <si>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</si>
  <si>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Расходы на общедомовые нужды</t>
  </si>
  <si>
    <t>Устройство контейнерной площадки для КГО   /сентябрь 2021г</t>
  </si>
  <si>
    <t>Ремонт кровли    /сентябрь 2021г</t>
  </si>
  <si>
    <t>Ремонт подъездного освещения  /сентябрь 2021г</t>
  </si>
  <si>
    <t>за   2021 год</t>
  </si>
  <si>
    <t>Задолженность на 01.01.2022г.</t>
  </si>
  <si>
    <t xml:space="preserve">8. Средства на счете дома на 01.01.2022г.    </t>
  </si>
  <si>
    <t>Ремонт эл/проводки 2п  /сентябрь 2021г</t>
  </si>
  <si>
    <t>Тариф на тех/содерж-17,54, СОИ-факт, обслуживание ПУ-0,47кв.м</t>
  </si>
  <si>
    <t>Ремонт подъездного освещения 2,4п   /октябрь 2021г</t>
  </si>
  <si>
    <t>Ремонт с-мы ГВС, ХВС  /октябрь 2021г</t>
  </si>
  <si>
    <t>Утепление крыши фасада  /октябрь 2021г</t>
  </si>
  <si>
    <t>Ремонт трубопровода ХВС (Мария Ра)   /декабрь 2021г</t>
  </si>
  <si>
    <t>Замена стояков отопления ГВС, ХВС кв.17, 21, 25  /ноябрь 2021г</t>
  </si>
  <si>
    <t>Ремонт штукатурного слоя 2п  /сентябрь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</si>
</sst>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4" fontId="3" fillId="0" borderId="6" xfId="0" applyNumberFormat="1" applyFont="1" applyBorder="1" applyAlignment="1">
      <alignment vertical="top"/>
    </xf>
    <xf numFmtId="4" fontId="3" fillId="0" borderId="8" xfId="0" applyNumberFormat="1" applyFont="1" applyBorder="1" applyAlignment="1">
      <alignment vertical="top"/>
    </xf>
    <xf numFmtId="4" fontId="2" fillId="0" borderId="13" xfId="0" applyNumberFormat="1" applyFont="1" applyBorder="1" applyAlignment="1">
      <alignment vertical="top"/>
    </xf>
    <xf numFmtId="0" fontId="9" fillId="0" borderId="4" xfId="0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0" fontId="9" fillId="0" borderId="7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9" fillId="0" borderId="9" xfId="0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0" fontId="10" fillId="0" borderId="11" xfId="0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2" fillId="0" borderId="17" xfId="0" applyNumberFormat="1" applyFont="1" applyBorder="1" applyAlignment="1">
      <alignment vertical="top"/>
    </xf>
    <xf numFmtId="0" fontId="7" fillId="0" borderId="21" xfId="0" applyFont="1" applyBorder="1" applyAlignment="1">
      <alignment horizontal="center" vertical="top"/>
    </xf>
    <xf numFmtId="0" fontId="7" fillId="0" borderId="22" xfId="0" applyFont="1" applyBorder="1" applyAlignment="1">
      <alignment vertical="top" wrapText="1"/>
    </xf>
    <xf numFmtId="4" fontId="3" fillId="0" borderId="23" xfId="0" applyNumberFormat="1" applyFont="1" applyBorder="1" applyAlignment="1">
      <alignment vertical="top"/>
    </xf>
    <xf numFmtId="4" fontId="2" fillId="0" borderId="22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0" fillId="0" borderId="28" xfId="0" applyBorder="1" applyAlignment="1">
      <alignment vertical="top" wrapText="1"/>
    </xf>
    <xf numFmtId="4" fontId="1" fillId="0" borderId="12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" xfId="0" applyBorder="1" applyAlignment="1">
      <alignment vertical="top"/>
    </xf>
    <xf numFmtId="0" fontId="5" fillId="0" borderId="24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top"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19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top"/>
    </xf>
    <xf numFmtId="4" fontId="1" fillId="0" borderId="11" xfId="0" applyNumberFormat="1" applyFont="1" applyBorder="1" applyAlignment="1">
      <alignment horizontal="right"/>
    </xf>
    <xf numFmtId="0" fontId="0" fillId="0" borderId="12" xfId="0" applyBorder="1" applyAlignment="1">
      <alignment horizontal="right"/>
    </xf>
    <xf numFmtId="4" fontId="8" fillId="0" borderId="0" xfId="0" applyNumberFormat="1" applyFont="1" applyBorder="1" applyAlignment="1"/>
    <xf numFmtId="0" fontId="8" fillId="0" borderId="0" xfId="0" applyFont="1" applyBorder="1" applyAlignment="1"/>
    <xf numFmtId="0" fontId="8" fillId="0" borderId="18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46" zoomScaleNormal="100" workbookViewId="0">
      <selection activeCell="F66" sqref="F66"/>
    </sheetView>
  </sheetViews>
  <sheetFormatPr defaultRowHeight="13.2" x14ac:dyDescent="0.25"/>
  <cols>
    <col min="1" max="1" width="15.5546875" customWidth="1"/>
    <col min="2" max="2" width="27.109375" customWidth="1"/>
    <col min="3" max="3" width="31" customWidth="1"/>
    <col min="4" max="4" width="34.77734375" customWidth="1"/>
  </cols>
  <sheetData>
    <row r="1" spans="1:10" ht="17.399999999999999" x14ac:dyDescent="0.3">
      <c r="B1" s="38" t="s">
        <v>17</v>
      </c>
      <c r="C1" s="38"/>
      <c r="D1" s="38"/>
      <c r="E1" s="38"/>
      <c r="F1" s="38"/>
      <c r="G1" s="38"/>
      <c r="H1" s="38"/>
      <c r="I1" s="38"/>
      <c r="J1" s="38"/>
    </row>
    <row r="2" spans="1:10" ht="18" thickBot="1" x14ac:dyDescent="0.35">
      <c r="B2" s="39" t="s">
        <v>44</v>
      </c>
      <c r="C2" s="39"/>
      <c r="D2" s="39"/>
      <c r="E2" s="39"/>
      <c r="F2" s="39"/>
      <c r="G2" s="39"/>
      <c r="H2" s="39"/>
      <c r="I2" s="39"/>
      <c r="J2" s="39"/>
    </row>
    <row r="3" spans="1:10" ht="45" customHeight="1" thickBot="1" x14ac:dyDescent="0.3">
      <c r="A3" s="45" t="s">
        <v>22</v>
      </c>
      <c r="B3" s="45"/>
      <c r="C3" s="46"/>
      <c r="D3" s="32" t="s">
        <v>48</v>
      </c>
    </row>
    <row r="4" spans="1:10" ht="15.6" x14ac:dyDescent="0.3">
      <c r="B4" s="56" t="s">
        <v>18</v>
      </c>
      <c r="C4" s="56"/>
      <c r="D4" s="3">
        <v>-587799.43000000005</v>
      </c>
    </row>
    <row r="5" spans="1:10" ht="15.6" x14ac:dyDescent="0.3">
      <c r="B5" s="40" t="s">
        <v>19</v>
      </c>
      <c r="C5" s="40"/>
      <c r="D5" s="40"/>
      <c r="E5" s="40"/>
      <c r="F5" s="40"/>
      <c r="G5" s="40"/>
      <c r="H5" s="40"/>
      <c r="I5" s="40"/>
      <c r="J5" s="40"/>
    </row>
    <row r="6" spans="1:10" ht="19.5" customHeight="1" thickBot="1" x14ac:dyDescent="0.35">
      <c r="B6" s="2" t="s">
        <v>20</v>
      </c>
      <c r="D6" s="3">
        <v>-361361.66</v>
      </c>
    </row>
    <row r="7" spans="1:10" ht="17.399999999999999" customHeight="1" thickBot="1" x14ac:dyDescent="0.3">
      <c r="A7" s="58" t="s">
        <v>8</v>
      </c>
      <c r="B7" s="59"/>
      <c r="C7" s="21" t="s">
        <v>9</v>
      </c>
      <c r="D7" s="22" t="s">
        <v>45</v>
      </c>
    </row>
    <row r="8" spans="1:10" ht="19.5" customHeight="1" thickBot="1" x14ac:dyDescent="0.35">
      <c r="A8" s="60">
        <v>840897.56</v>
      </c>
      <c r="B8" s="61"/>
      <c r="C8" s="33">
        <v>476426.76</v>
      </c>
      <c r="D8" s="34">
        <f>D6+C8-A8</f>
        <v>-725832.46</v>
      </c>
    </row>
    <row r="9" spans="1:10" ht="12.75" customHeight="1" thickBot="1" x14ac:dyDescent="0.3">
      <c r="A9" s="62" t="s">
        <v>7</v>
      </c>
      <c r="B9" s="63"/>
      <c r="C9" s="63"/>
      <c r="D9" s="64"/>
    </row>
    <row r="10" spans="1:10" ht="19.5" customHeight="1" x14ac:dyDescent="0.25">
      <c r="A10" s="8" t="s">
        <v>10</v>
      </c>
      <c r="B10" s="9">
        <v>25139.55</v>
      </c>
      <c r="C10" s="10">
        <v>15033.04</v>
      </c>
      <c r="D10" s="5">
        <f>C10-B10</f>
        <v>-10106.509999999998</v>
      </c>
    </row>
    <row r="11" spans="1:10" ht="19.5" customHeight="1" x14ac:dyDescent="0.25">
      <c r="A11" s="11" t="s">
        <v>11</v>
      </c>
      <c r="B11" s="12">
        <v>2762.92</v>
      </c>
      <c r="C11" s="13">
        <v>1546.48</v>
      </c>
      <c r="D11" s="6">
        <f>C11-B11</f>
        <v>-1216.44</v>
      </c>
    </row>
    <row r="12" spans="1:10" ht="19.5" customHeight="1" x14ac:dyDescent="0.25">
      <c r="A12" s="11" t="s">
        <v>13</v>
      </c>
      <c r="B12" s="12">
        <v>8527.99</v>
      </c>
      <c r="C12" s="13">
        <v>4656.08</v>
      </c>
      <c r="D12" s="6">
        <f>C12-B12</f>
        <v>-3871.91</v>
      </c>
    </row>
    <row r="13" spans="1:10" ht="19.5" customHeight="1" thickBot="1" x14ac:dyDescent="0.3">
      <c r="A13" s="14" t="s">
        <v>16</v>
      </c>
      <c r="B13" s="15">
        <v>3887.4</v>
      </c>
      <c r="C13" s="16">
        <v>2185.31</v>
      </c>
      <c r="D13" s="17">
        <f>C13-B13</f>
        <v>-1702.0900000000001</v>
      </c>
    </row>
    <row r="14" spans="1:10" ht="19.5" customHeight="1" thickBot="1" x14ac:dyDescent="0.3">
      <c r="A14" s="18" t="s">
        <v>12</v>
      </c>
      <c r="B14" s="19">
        <f>SUM(B10:B13)</f>
        <v>40317.86</v>
      </c>
      <c r="C14" s="20">
        <f>SUM(C10:C13)</f>
        <v>23420.91</v>
      </c>
      <c r="D14" s="7">
        <f>SUM(D10:D13)</f>
        <v>-16896.949999999997</v>
      </c>
    </row>
    <row r="15" spans="1:10" ht="15.75" customHeight="1" x14ac:dyDescent="0.25">
      <c r="B15" s="57" t="s">
        <v>4</v>
      </c>
      <c r="C15" s="57"/>
      <c r="D15" s="4">
        <f>D8+73082.96</f>
        <v>-652749.5</v>
      </c>
    </row>
    <row r="16" spans="1:10" ht="16.2" thickBot="1" x14ac:dyDescent="0.35">
      <c r="B16" s="1" t="s">
        <v>2</v>
      </c>
    </row>
    <row r="17" spans="1:4" ht="18.75" customHeight="1" x14ac:dyDescent="0.25">
      <c r="A17" s="47" t="s">
        <v>29</v>
      </c>
      <c r="B17" s="48"/>
      <c r="C17" s="48"/>
      <c r="D17" s="5">
        <v>26654.1</v>
      </c>
    </row>
    <row r="18" spans="1:4" ht="18.75" customHeight="1" x14ac:dyDescent="0.25">
      <c r="A18" s="44" t="s">
        <v>30</v>
      </c>
      <c r="B18" s="42"/>
      <c r="C18" s="42"/>
      <c r="D18" s="6">
        <v>8238.5400000000009</v>
      </c>
    </row>
    <row r="19" spans="1:4" ht="17.25" customHeight="1" x14ac:dyDescent="0.25">
      <c r="A19" s="44" t="s">
        <v>31</v>
      </c>
      <c r="B19" s="42"/>
      <c r="C19" s="42"/>
      <c r="D19" s="6">
        <v>19207.47</v>
      </c>
    </row>
    <row r="20" spans="1:4" ht="18.75" customHeight="1" x14ac:dyDescent="0.25">
      <c r="A20" s="44" t="s">
        <v>0</v>
      </c>
      <c r="B20" s="42"/>
      <c r="C20" s="42"/>
      <c r="D20" s="6">
        <v>14125.4</v>
      </c>
    </row>
    <row r="21" spans="1:4" ht="18.75" customHeight="1" x14ac:dyDescent="0.25">
      <c r="A21" s="44" t="s">
        <v>32</v>
      </c>
      <c r="B21" s="42"/>
      <c r="C21" s="42"/>
      <c r="D21" s="6">
        <v>371945.85</v>
      </c>
    </row>
    <row r="22" spans="1:4" ht="19.5" customHeight="1" x14ac:dyDescent="0.25">
      <c r="A22" s="43" t="s">
        <v>33</v>
      </c>
      <c r="B22" s="42"/>
      <c r="C22" s="42"/>
      <c r="D22" s="6">
        <v>11133.07</v>
      </c>
    </row>
    <row r="23" spans="1:4" ht="19.5" customHeight="1" x14ac:dyDescent="0.25">
      <c r="A23" s="43" t="s">
        <v>34</v>
      </c>
      <c r="B23" s="42"/>
      <c r="C23" s="42"/>
      <c r="D23" s="6">
        <v>13680</v>
      </c>
    </row>
    <row r="24" spans="1:4" ht="18" customHeight="1" x14ac:dyDescent="0.25">
      <c r="A24" s="44" t="s">
        <v>35</v>
      </c>
      <c r="B24" s="42"/>
      <c r="C24" s="42"/>
      <c r="D24" s="6">
        <v>116914.58</v>
      </c>
    </row>
    <row r="25" spans="1:4" ht="18" customHeight="1" thickBot="1" x14ac:dyDescent="0.3">
      <c r="A25" s="49" t="s">
        <v>40</v>
      </c>
      <c r="B25" s="50"/>
      <c r="C25" s="50"/>
      <c r="D25" s="23">
        <v>24000</v>
      </c>
    </row>
    <row r="26" spans="1:4" ht="17.25" customHeight="1" thickBot="1" x14ac:dyDescent="0.3">
      <c r="A26" s="51" t="s">
        <v>1</v>
      </c>
      <c r="B26" s="52"/>
      <c r="C26" s="52"/>
      <c r="D26" s="24">
        <f>SUM(D17:D25)</f>
        <v>605899.01</v>
      </c>
    </row>
    <row r="27" spans="1:4" ht="29.25" customHeight="1" x14ac:dyDescent="0.3">
      <c r="B27" s="53" t="s">
        <v>14</v>
      </c>
      <c r="C27" s="54"/>
      <c r="D27" s="54"/>
    </row>
    <row r="28" spans="1:4" ht="6" customHeight="1" thickBot="1" x14ac:dyDescent="0.3"/>
    <row r="29" spans="1:4" ht="15.75" customHeight="1" x14ac:dyDescent="0.25">
      <c r="A29" s="47" t="s">
        <v>36</v>
      </c>
      <c r="B29" s="48"/>
      <c r="C29" s="48"/>
      <c r="D29" s="5">
        <v>23095.73</v>
      </c>
    </row>
    <row r="30" spans="1:4" ht="15.75" customHeight="1" x14ac:dyDescent="0.25">
      <c r="A30" s="44" t="s">
        <v>37</v>
      </c>
      <c r="B30" s="42"/>
      <c r="C30" s="42"/>
      <c r="D30" s="6">
        <v>2777.22</v>
      </c>
    </row>
    <row r="31" spans="1:4" ht="15.75" customHeight="1" x14ac:dyDescent="0.25">
      <c r="A31" s="44" t="s">
        <v>38</v>
      </c>
      <c r="B31" s="42"/>
      <c r="C31" s="42"/>
      <c r="D31" s="6">
        <v>8528.08</v>
      </c>
    </row>
    <row r="32" spans="1:4" ht="15.75" customHeight="1" thickBot="1" x14ac:dyDescent="0.3">
      <c r="A32" s="49" t="s">
        <v>39</v>
      </c>
      <c r="B32" s="50"/>
      <c r="C32" s="50"/>
      <c r="D32" s="30">
        <v>3887.22</v>
      </c>
    </row>
    <row r="33" spans="1:4" ht="15.75" customHeight="1" thickBot="1" x14ac:dyDescent="0.3">
      <c r="A33" s="51" t="s">
        <v>15</v>
      </c>
      <c r="B33" s="52"/>
      <c r="C33" s="52"/>
      <c r="D33" s="31">
        <f>SUM(D29:D32)</f>
        <v>38288.25</v>
      </c>
    </row>
    <row r="34" spans="1:4" ht="21.75" customHeight="1" thickBot="1" x14ac:dyDescent="0.35">
      <c r="B34" s="1" t="s">
        <v>5</v>
      </c>
    </row>
    <row r="35" spans="1:4" ht="3" hidden="1" customHeight="1" thickBot="1" x14ac:dyDescent="0.3"/>
    <row r="36" spans="1:4" ht="15.75" customHeight="1" x14ac:dyDescent="0.25">
      <c r="A36" s="55" t="s">
        <v>23</v>
      </c>
      <c r="B36" s="48"/>
      <c r="C36" s="48"/>
      <c r="D36" s="5">
        <v>537.79999999999995</v>
      </c>
    </row>
    <row r="37" spans="1:4" ht="15.75" customHeight="1" x14ac:dyDescent="0.25">
      <c r="A37" s="43" t="s">
        <v>24</v>
      </c>
      <c r="B37" s="42"/>
      <c r="C37" s="42"/>
      <c r="D37" s="6">
        <v>1888.6</v>
      </c>
    </row>
    <row r="38" spans="1:4" ht="15.75" customHeight="1" x14ac:dyDescent="0.25">
      <c r="A38" s="43" t="s">
        <v>25</v>
      </c>
      <c r="B38" s="42"/>
      <c r="C38" s="42"/>
      <c r="D38" s="6">
        <v>568.9</v>
      </c>
    </row>
    <row r="39" spans="1:4" ht="15.75" customHeight="1" x14ac:dyDescent="0.25">
      <c r="A39" s="43" t="s">
        <v>26</v>
      </c>
      <c r="B39" s="42"/>
      <c r="C39" s="42"/>
      <c r="D39" s="6">
        <v>1650</v>
      </c>
    </row>
    <row r="40" spans="1:4" s="37" customFormat="1" ht="15.75" customHeight="1" x14ac:dyDescent="0.25">
      <c r="A40" s="43" t="s">
        <v>27</v>
      </c>
      <c r="B40" s="42"/>
      <c r="C40" s="42"/>
      <c r="D40" s="6">
        <v>69100</v>
      </c>
    </row>
    <row r="41" spans="1:4" ht="15.75" customHeight="1" x14ac:dyDescent="0.25">
      <c r="A41" s="43" t="s">
        <v>28</v>
      </c>
      <c r="B41" s="42"/>
      <c r="C41" s="42"/>
      <c r="D41" s="6">
        <v>28500</v>
      </c>
    </row>
    <row r="42" spans="1:4" ht="14.4" customHeight="1" x14ac:dyDescent="0.25">
      <c r="A42" s="43" t="s">
        <v>41</v>
      </c>
      <c r="B42" s="42"/>
      <c r="C42" s="42"/>
      <c r="D42" s="6">
        <f>4450+1824.2</f>
        <v>6274.2</v>
      </c>
    </row>
    <row r="43" spans="1:4" ht="15" customHeight="1" x14ac:dyDescent="0.25">
      <c r="A43" s="43" t="s">
        <v>42</v>
      </c>
      <c r="B43" s="42"/>
      <c r="C43" s="42"/>
      <c r="D43" s="6">
        <v>36412.1</v>
      </c>
    </row>
    <row r="44" spans="1:4" ht="15" customHeight="1" x14ac:dyDescent="0.25">
      <c r="A44" s="43" t="s">
        <v>43</v>
      </c>
      <c r="B44" s="42"/>
      <c r="C44" s="42"/>
      <c r="D44" s="6">
        <f>655.9+655.9</f>
        <v>1311.8</v>
      </c>
    </row>
    <row r="45" spans="1:4" ht="15.75" customHeight="1" x14ac:dyDescent="0.25">
      <c r="A45" s="43" t="s">
        <v>47</v>
      </c>
      <c r="B45" s="42"/>
      <c r="C45" s="42"/>
      <c r="D45" s="6">
        <v>15677.02</v>
      </c>
    </row>
    <row r="46" spans="1:4" s="37" customFormat="1" ht="15.75" customHeight="1" x14ac:dyDescent="0.25">
      <c r="A46" s="43" t="s">
        <v>54</v>
      </c>
      <c r="B46" s="42"/>
      <c r="C46" s="42"/>
      <c r="D46" s="6">
        <v>5994</v>
      </c>
    </row>
    <row r="47" spans="1:4" ht="17.25" customHeight="1" x14ac:dyDescent="0.25">
      <c r="A47" s="43" t="s">
        <v>49</v>
      </c>
      <c r="B47" s="42"/>
      <c r="C47" s="42"/>
      <c r="D47" s="6">
        <f>105+65</f>
        <v>170</v>
      </c>
    </row>
    <row r="48" spans="1:4" ht="16.5" customHeight="1" x14ac:dyDescent="0.25">
      <c r="A48" s="43" t="s">
        <v>50</v>
      </c>
      <c r="B48" s="42"/>
      <c r="C48" s="42"/>
      <c r="D48" s="6">
        <v>2760.8</v>
      </c>
    </row>
    <row r="49" spans="1:4" ht="18" customHeight="1" x14ac:dyDescent="0.25">
      <c r="A49" s="43" t="s">
        <v>51</v>
      </c>
      <c r="B49" s="42"/>
      <c r="C49" s="42"/>
      <c r="D49" s="6">
        <v>31436</v>
      </c>
    </row>
    <row r="50" spans="1:4" s="37" customFormat="1" ht="18" customHeight="1" x14ac:dyDescent="0.25">
      <c r="A50" s="43" t="s">
        <v>53</v>
      </c>
      <c r="B50" s="42"/>
      <c r="C50" s="42"/>
      <c r="D50" s="23">
        <v>15315.32</v>
      </c>
    </row>
    <row r="51" spans="1:4" ht="15.75" customHeight="1" thickBot="1" x14ac:dyDescent="0.3">
      <c r="A51" s="43" t="s">
        <v>52</v>
      </c>
      <c r="B51" s="42"/>
      <c r="C51" s="42"/>
      <c r="D51" s="23">
        <v>1025.5</v>
      </c>
    </row>
    <row r="52" spans="1:4" ht="15.75" hidden="1" customHeight="1" x14ac:dyDescent="0.25">
      <c r="A52" s="43"/>
      <c r="B52" s="42"/>
      <c r="C52" s="42"/>
      <c r="D52" s="23"/>
    </row>
    <row r="53" spans="1:4" ht="15.75" hidden="1" customHeight="1" x14ac:dyDescent="0.25">
      <c r="A53" s="43"/>
      <c r="B53" s="42"/>
      <c r="C53" s="42"/>
      <c r="D53" s="23"/>
    </row>
    <row r="54" spans="1:4" ht="15.75" hidden="1" customHeight="1" x14ac:dyDescent="0.25">
      <c r="A54" s="43"/>
      <c r="B54" s="42"/>
      <c r="C54" s="42"/>
      <c r="D54" s="23"/>
    </row>
    <row r="55" spans="1:4" ht="15.75" hidden="1" customHeight="1" x14ac:dyDescent="0.25">
      <c r="A55" s="43"/>
      <c r="B55" s="42"/>
      <c r="C55" s="42"/>
      <c r="D55" s="23"/>
    </row>
    <row r="56" spans="1:4" ht="15.75" hidden="1" customHeight="1" x14ac:dyDescent="0.25">
      <c r="A56" s="43"/>
      <c r="B56" s="42"/>
      <c r="C56" s="42"/>
      <c r="D56" s="23"/>
    </row>
    <row r="57" spans="1:4" s="35" customFormat="1" ht="15.75" hidden="1" customHeight="1" x14ac:dyDescent="0.25">
      <c r="A57" s="41"/>
      <c r="B57" s="42"/>
      <c r="C57" s="42"/>
      <c r="D57" s="6"/>
    </row>
    <row r="58" spans="1:4" s="35" customFormat="1" ht="15.75" hidden="1" customHeight="1" x14ac:dyDescent="0.25">
      <c r="A58" s="43"/>
      <c r="B58" s="42"/>
      <c r="C58" s="42"/>
      <c r="D58" s="23"/>
    </row>
    <row r="59" spans="1:4" s="35" customFormat="1" ht="15.75" hidden="1" customHeight="1" x14ac:dyDescent="0.25">
      <c r="A59" s="43"/>
      <c r="B59" s="42"/>
      <c r="C59" s="42"/>
      <c r="D59" s="23"/>
    </row>
    <row r="60" spans="1:4" s="35" customFormat="1" ht="15.75" hidden="1" customHeight="1" x14ac:dyDescent="0.25">
      <c r="A60" s="43"/>
      <c r="B60" s="42"/>
      <c r="C60" s="42"/>
      <c r="D60" s="23"/>
    </row>
    <row r="61" spans="1:4" s="36" customFormat="1" ht="15.75" hidden="1" customHeight="1" x14ac:dyDescent="0.25">
      <c r="A61" s="43"/>
      <c r="B61" s="42"/>
      <c r="C61" s="42"/>
      <c r="D61" s="23"/>
    </row>
    <row r="62" spans="1:4" s="37" customFormat="1" ht="15.75" hidden="1" customHeight="1" x14ac:dyDescent="0.25">
      <c r="A62" s="43"/>
      <c r="B62" s="42"/>
      <c r="C62" s="42"/>
      <c r="D62" s="23"/>
    </row>
    <row r="63" spans="1:4" s="36" customFormat="1" ht="15.75" hidden="1" customHeight="1" x14ac:dyDescent="0.25">
      <c r="A63" s="43"/>
      <c r="B63" s="42"/>
      <c r="C63" s="42"/>
      <c r="D63" s="23"/>
    </row>
    <row r="64" spans="1:4" s="35" customFormat="1" ht="15.75" hidden="1" customHeight="1" x14ac:dyDescent="0.25">
      <c r="A64" s="43"/>
      <c r="B64" s="42"/>
      <c r="C64" s="42"/>
      <c r="D64" s="23"/>
    </row>
    <row r="65" spans="1:4" ht="15.75" hidden="1" customHeight="1" thickBot="1" x14ac:dyDescent="0.3">
      <c r="A65" s="41"/>
      <c r="B65" s="42"/>
      <c r="C65" s="42"/>
      <c r="D65" s="6"/>
    </row>
    <row r="66" spans="1:4" ht="17.25" customHeight="1" thickBot="1" x14ac:dyDescent="0.3">
      <c r="A66" s="51" t="s">
        <v>3</v>
      </c>
      <c r="B66" s="52"/>
      <c r="C66" s="52"/>
      <c r="D66" s="24">
        <f>SUM(D36:D65)</f>
        <v>218622.03999999998</v>
      </c>
    </row>
    <row r="67" spans="1:4" ht="3.75" customHeight="1" x14ac:dyDescent="0.25"/>
    <row r="68" spans="1:4" ht="16.5" customHeight="1" x14ac:dyDescent="0.25">
      <c r="B68" s="25" t="s">
        <v>6</v>
      </c>
      <c r="C68" s="26"/>
      <c r="D68" s="27">
        <f>D26+D33+D66</f>
        <v>862809.3</v>
      </c>
    </row>
    <row r="69" spans="1:4" ht="15.6" x14ac:dyDescent="0.25">
      <c r="B69" s="25" t="s">
        <v>21</v>
      </c>
      <c r="C69" s="26"/>
      <c r="D69" s="28">
        <f>C8-D68</f>
        <v>-386382.54000000004</v>
      </c>
    </row>
    <row r="70" spans="1:4" ht="15" customHeight="1" x14ac:dyDescent="0.25">
      <c r="B70" s="25" t="s">
        <v>46</v>
      </c>
      <c r="C70" s="26"/>
      <c r="D70" s="29">
        <f>D4+D69</f>
        <v>-974181.97000000009</v>
      </c>
    </row>
  </sheetData>
  <mergeCells count="53">
    <mergeCell ref="A46:C46"/>
    <mergeCell ref="A61:C61"/>
    <mergeCell ref="A63:C63"/>
    <mergeCell ref="A49:C49"/>
    <mergeCell ref="A47:C47"/>
    <mergeCell ref="A58:C58"/>
    <mergeCell ref="A59:C59"/>
    <mergeCell ref="A60:C60"/>
    <mergeCell ref="A57:C57"/>
    <mergeCell ref="A52:C52"/>
    <mergeCell ref="A53:C53"/>
    <mergeCell ref="A54:C54"/>
    <mergeCell ref="A55:C55"/>
    <mergeCell ref="A56:C56"/>
    <mergeCell ref="A62:C62"/>
    <mergeCell ref="A50:C50"/>
    <mergeCell ref="B4:C4"/>
    <mergeCell ref="B15:C15"/>
    <mergeCell ref="A7:B7"/>
    <mergeCell ref="A8:B8"/>
    <mergeCell ref="A9:D9"/>
    <mergeCell ref="A66:C66"/>
    <mergeCell ref="A21:C21"/>
    <mergeCell ref="B27:D27"/>
    <mergeCell ref="A33:C33"/>
    <mergeCell ref="A36:C36"/>
    <mergeCell ref="A26:C26"/>
    <mergeCell ref="A29:C29"/>
    <mergeCell ref="A30:C30"/>
    <mergeCell ref="A31:C31"/>
    <mergeCell ref="A44:C44"/>
    <mergeCell ref="A45:C45"/>
    <mergeCell ref="A41:C41"/>
    <mergeCell ref="A48:C48"/>
    <mergeCell ref="A32:C32"/>
    <mergeCell ref="A42:C42"/>
    <mergeCell ref="A40:C40"/>
    <mergeCell ref="A65:C65"/>
    <mergeCell ref="A64:C64"/>
    <mergeCell ref="A18:C18"/>
    <mergeCell ref="A3:C3"/>
    <mergeCell ref="A51:C51"/>
    <mergeCell ref="A17:C17"/>
    <mergeCell ref="A19:C19"/>
    <mergeCell ref="A20:C20"/>
    <mergeCell ref="A43:C43"/>
    <mergeCell ref="A38:C38"/>
    <mergeCell ref="A39:C39"/>
    <mergeCell ref="A23:C23"/>
    <mergeCell ref="A37:C37"/>
    <mergeCell ref="A22:C22"/>
    <mergeCell ref="A24:C24"/>
    <mergeCell ref="A25:C25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2022-03-21T02:17:52Z</cp:lastPrinted>
  <dcterms:created xsi:type="dcterms:W3CDTF">2012-01-24T09:54:37Z</dcterms:created>
  <dcterms:modified xsi:type="dcterms:W3CDTF">2022-03-21T02:18:35Z</dcterms:modified>
</cp:coreProperties>
</file>