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D15" i="1" l="1"/>
  <c r="D38" i="1" l="1"/>
  <c r="D48" i="1" s="1"/>
  <c r="D24" i="1" l="1"/>
  <c r="D30" i="1"/>
  <c r="D49" i="1" l="1"/>
  <c r="D51" i="1" s="1"/>
  <c r="C14" i="1"/>
  <c r="B14" i="1"/>
  <c r="D13" i="1"/>
  <c r="D12" i="1"/>
  <c r="D11" i="1"/>
  <c r="D10" i="1"/>
  <c r="D8" i="1"/>
  <c r="D50" i="1" l="1"/>
  <c r="D14" i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<sst xmlns="http://schemas.openxmlformats.org/spreadsheetml/2006/main" count="50" uniqueCount="50">
  <si>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</si>
  <si>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</si>
  <si>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</si>
  <si>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</si>
  <si>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</si>
  <si>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</si>
  <si>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</si>
  <si>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</si>
  <si>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</si>
  <si>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</si>
  <si>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</si>
  <si>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</si>
  <si>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</si>
  <si>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</si>
  <si>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</si>
  <si>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</si>
  <si>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1/1</t>
  </si>
  <si>
    <t>Отведение стоков ОИ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</si>
  <si>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</si>
  <si>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</si>
  <si>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</si>
  <si>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</si>
  <si>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Чистка подвального помещения  /январь 2021г</t>
  </si>
  <si>
    <t>Год постройки-1990, кирпичный, оборудован стационарными эл/плитами, количество этажей-5, количество подъездов-1, количество квартир-50, общая площадь дома-1608,30, кол-во зарегистрированных-75</t>
  </si>
  <si>
    <t>Ремонт цоколя  /март 2021г</t>
  </si>
  <si>
    <t>Ремонт инженерного оборудования  /март 2021г</t>
  </si>
  <si>
    <t>Ремонт подъездного освещения /апрель 2021г</t>
  </si>
  <si>
    <t>Вывоз веток, листьев  /апрель 2021г</t>
  </si>
  <si>
    <t>Диагностика системы вентиляции кв.3 /апрель 2021г</t>
  </si>
  <si>
    <t>Ремонт освещения (эл.щит,лампы, автоматы)  /июнь 2021г</t>
  </si>
  <si>
    <t>Замена стояков системы ГВС, ХВС кв.19  /июнь 2021г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</si>
  <si>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</si>
  <si>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</si>
  <si>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</si>
  <si>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</si>
  <si>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>Услуги управления МКД</t>
  </si>
  <si>
    <t>Тех.обслуживание узла ОДПУ ХВС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</si>
  <si>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</si>
  <si>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</si>
  <si>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</si>
  <si>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</si>
  <si>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Ремонт подъездного освещения /август 2021г</t>
  </si>
  <si>
    <t>Ремонт подъездного освещения /сентябрь 2021г</t>
  </si>
  <si>
    <t>за    2021 год</t>
  </si>
  <si>
    <t>Тариф на тех/содерж-16,89, СОИ-факт</t>
  </si>
  <si>
    <t>Задолженность на 01.01.2022г.</t>
  </si>
  <si>
    <t xml:space="preserve">8. Средства на счете дома на 01.01.2022г.    </t>
  </si>
  <si>
    <t>Ремонт подъездного освещения /октябрь 2021г</t>
  </si>
  <si>
    <t>Осмотр и ремонт с-мы вентиляции кв.19  /октябрь 2021г</t>
  </si>
  <si>
    <t>Ремонт подъездного освещения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</si>
</sst>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8" fillId="0" borderId="27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9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3" borderId="14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0" fillId="0" borderId="30" xfId="0" applyBorder="1" applyAlignment="1">
      <alignment vertical="top" wrapText="1"/>
    </xf>
    <xf numFmtId="4" fontId="2" fillId="0" borderId="7" xfId="0" applyNumberFormat="1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2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10" xfId="0" applyFont="1" applyBorder="1" applyAlignment="1"/>
    <xf numFmtId="0" fontId="5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/>
    <xf numFmtId="0" fontId="5" fillId="0" borderId="32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38" zoomScaleNormal="100" workbookViewId="0">
      <selection activeCell="F52" sqref="F52"/>
    </sheetView>
  </sheetViews>
  <sheetFormatPr defaultRowHeight="13.2" x14ac:dyDescent="0.25"/>
  <cols>
    <col min="1" max="1" width="14.6640625" customWidth="1"/>
    <col min="2" max="2" width="26.6640625" customWidth="1"/>
    <col min="3" max="3" width="33.21875" customWidth="1"/>
    <col min="4" max="4" width="33.88671875" customWidth="1"/>
  </cols>
  <sheetData>
    <row r="1" spans="1:10" ht="17.399999999999999" x14ac:dyDescent="0.3">
      <c r="B1" s="35" t="s">
        <v>16</v>
      </c>
      <c r="C1" s="35"/>
      <c r="D1" s="35"/>
      <c r="E1" s="35"/>
      <c r="F1" s="35"/>
      <c r="G1" s="35"/>
      <c r="H1" s="35"/>
      <c r="I1" s="35"/>
      <c r="J1" s="35"/>
    </row>
    <row r="2" spans="1:10" ht="18" thickBot="1" x14ac:dyDescent="0.35">
      <c r="B2" s="36" t="s">
        <v>43</v>
      </c>
      <c r="C2" s="36"/>
      <c r="D2" s="36"/>
      <c r="E2" s="36"/>
      <c r="F2" s="36"/>
      <c r="G2" s="36"/>
      <c r="H2" s="36"/>
      <c r="I2" s="36"/>
      <c r="J2" s="36"/>
    </row>
    <row r="3" spans="1:10" ht="41.4" customHeight="1" thickBot="1" x14ac:dyDescent="0.35">
      <c r="A3" s="59" t="s">
        <v>23</v>
      </c>
      <c r="B3" s="59"/>
      <c r="C3" s="60"/>
      <c r="D3" s="32" t="s">
        <v>44</v>
      </c>
      <c r="E3" s="24"/>
      <c r="F3" s="24"/>
      <c r="G3" s="24"/>
      <c r="H3" s="24"/>
      <c r="I3" s="24"/>
      <c r="J3" s="24"/>
    </row>
    <row r="4" spans="1:10" ht="15.6" x14ac:dyDescent="0.3">
      <c r="B4" s="57" t="s">
        <v>18</v>
      </c>
      <c r="C4" s="57"/>
      <c r="D4" s="3">
        <v>-353315.2</v>
      </c>
    </row>
    <row r="5" spans="1:10" ht="15.6" x14ac:dyDescent="0.3">
      <c r="B5" s="37" t="s">
        <v>19</v>
      </c>
      <c r="C5" s="37"/>
      <c r="D5" s="37"/>
      <c r="E5" s="37"/>
      <c r="F5" s="37"/>
      <c r="G5" s="37"/>
      <c r="H5" s="37"/>
      <c r="I5" s="37"/>
      <c r="J5" s="37"/>
    </row>
    <row r="6" spans="1:10" ht="19.5" customHeight="1" thickBot="1" x14ac:dyDescent="0.35">
      <c r="B6" s="2" t="s">
        <v>20</v>
      </c>
      <c r="D6" s="3">
        <v>-128495.12</v>
      </c>
    </row>
    <row r="7" spans="1:10" ht="14.4" customHeight="1" thickBot="1" x14ac:dyDescent="0.3">
      <c r="A7" s="43" t="s">
        <v>8</v>
      </c>
      <c r="B7" s="44"/>
      <c r="C7" s="5" t="s">
        <v>9</v>
      </c>
      <c r="D7" s="6" t="s">
        <v>45</v>
      </c>
    </row>
    <row r="8" spans="1:10" ht="18" thickBot="1" x14ac:dyDescent="0.3">
      <c r="A8" s="45">
        <v>308770.34000000003</v>
      </c>
      <c r="B8" s="46"/>
      <c r="C8" s="33">
        <v>344656.38</v>
      </c>
      <c r="D8" s="34">
        <f>D6+C8-A8</f>
        <v>-92609.080000000016</v>
      </c>
    </row>
    <row r="9" spans="1:10" s="23" customFormat="1" ht="12.75" customHeight="1" thickBot="1" x14ac:dyDescent="0.3">
      <c r="A9" s="47" t="s">
        <v>7</v>
      </c>
      <c r="B9" s="48"/>
      <c r="C9" s="48"/>
      <c r="D9" s="49"/>
    </row>
    <row r="10" spans="1:10" ht="16.5" customHeight="1" x14ac:dyDescent="0.25">
      <c r="A10" s="7" t="s">
        <v>10</v>
      </c>
      <c r="B10" s="16">
        <v>13735.28</v>
      </c>
      <c r="C10" s="16">
        <v>14598.86</v>
      </c>
      <c r="D10" s="8">
        <f>C10-B10</f>
        <v>863.57999999999993</v>
      </c>
    </row>
    <row r="11" spans="1:10" ht="16.5" customHeight="1" x14ac:dyDescent="0.25">
      <c r="A11" s="9" t="s">
        <v>11</v>
      </c>
      <c r="B11" s="15">
        <v>-10145.09</v>
      </c>
      <c r="C11" s="15">
        <v>1118.26</v>
      </c>
      <c r="D11" s="11">
        <f>C11-B11</f>
        <v>11263.35</v>
      </c>
    </row>
    <row r="12" spans="1:10" ht="16.5" customHeight="1" x14ac:dyDescent="0.25">
      <c r="A12" s="9" t="s">
        <v>13</v>
      </c>
      <c r="B12" s="15">
        <v>12787.01</v>
      </c>
      <c r="C12" s="15">
        <v>12423.83</v>
      </c>
      <c r="D12" s="11">
        <f>C12-B12</f>
        <v>-363.18000000000029</v>
      </c>
    </row>
    <row r="13" spans="1:10" ht="16.5" customHeight="1" thickBot="1" x14ac:dyDescent="0.3">
      <c r="A13" s="17" t="s">
        <v>17</v>
      </c>
      <c r="B13" s="10">
        <v>4159.74</v>
      </c>
      <c r="C13" s="10">
        <v>4338.28</v>
      </c>
      <c r="D13" s="18">
        <f>C13-B13</f>
        <v>178.53999999999996</v>
      </c>
    </row>
    <row r="14" spans="1:10" ht="16.5" customHeight="1" thickBot="1" x14ac:dyDescent="0.3">
      <c r="A14" s="19" t="s">
        <v>12</v>
      </c>
      <c r="B14" s="20">
        <f>SUM(B10:B13)</f>
        <v>20536.940000000002</v>
      </c>
      <c r="C14" s="20">
        <f>SUM(C10:C13)</f>
        <v>32479.23</v>
      </c>
      <c r="D14" s="21">
        <f>SUM(D10:D13)</f>
        <v>11942.29</v>
      </c>
    </row>
    <row r="15" spans="1:10" ht="18" customHeight="1" x14ac:dyDescent="0.25">
      <c r="B15" s="58" t="s">
        <v>4</v>
      </c>
      <c r="C15" s="58"/>
      <c r="D15" s="4">
        <f>D8+31682</f>
        <v>-60927.080000000016</v>
      </c>
    </row>
    <row r="16" spans="1:10" ht="16.2" thickBot="1" x14ac:dyDescent="0.35">
      <c r="B16" s="1" t="s">
        <v>2</v>
      </c>
    </row>
    <row r="17" spans="1:4" ht="16.5" customHeight="1" x14ac:dyDescent="0.25">
      <c r="A17" s="54" t="s">
        <v>31</v>
      </c>
      <c r="B17" s="53"/>
      <c r="C17" s="53"/>
      <c r="D17" s="8">
        <v>10614.78</v>
      </c>
    </row>
    <row r="18" spans="1:4" ht="16.5" customHeight="1" x14ac:dyDescent="0.25">
      <c r="A18" s="55" t="s">
        <v>32</v>
      </c>
      <c r="B18" s="56"/>
      <c r="C18" s="56"/>
      <c r="D18" s="11">
        <v>3280.93</v>
      </c>
    </row>
    <row r="19" spans="1:4" ht="16.5" customHeight="1" x14ac:dyDescent="0.25">
      <c r="A19" s="55" t="s">
        <v>33</v>
      </c>
      <c r="B19" s="56"/>
      <c r="C19" s="56"/>
      <c r="D19" s="11">
        <v>7074.1</v>
      </c>
    </row>
    <row r="20" spans="1:4" ht="16.5" customHeight="1" x14ac:dyDescent="0.25">
      <c r="A20" s="55" t="s">
        <v>0</v>
      </c>
      <c r="B20" s="56"/>
      <c r="C20" s="56"/>
      <c r="D20" s="11">
        <v>10303.69</v>
      </c>
    </row>
    <row r="21" spans="1:4" ht="16.5" customHeight="1" x14ac:dyDescent="0.25">
      <c r="A21" s="55" t="s">
        <v>34</v>
      </c>
      <c r="B21" s="56"/>
      <c r="C21" s="56"/>
      <c r="D21" s="11">
        <v>148124.43</v>
      </c>
    </row>
    <row r="22" spans="1:4" ht="16.5" customHeight="1" x14ac:dyDescent="0.25">
      <c r="A22" s="55" t="s">
        <v>35</v>
      </c>
      <c r="B22" s="56"/>
      <c r="C22" s="56"/>
      <c r="D22" s="29">
        <v>43038.11</v>
      </c>
    </row>
    <row r="23" spans="1:4" ht="16.5" customHeight="1" thickBot="1" x14ac:dyDescent="0.3">
      <c r="A23" s="55" t="s">
        <v>36</v>
      </c>
      <c r="B23" s="56"/>
      <c r="C23" s="56"/>
      <c r="D23" s="11">
        <v>420</v>
      </c>
    </row>
    <row r="24" spans="1:4" ht="17.25" customHeight="1" thickBot="1" x14ac:dyDescent="0.3">
      <c r="A24" s="41" t="s">
        <v>1</v>
      </c>
      <c r="B24" s="42"/>
      <c r="C24" s="42"/>
      <c r="D24" s="22">
        <f>SUM(D17:D23)</f>
        <v>222856.03999999998</v>
      </c>
    </row>
    <row r="25" spans="1:4" s="26" customFormat="1" ht="35.25" customHeight="1" thickBot="1" x14ac:dyDescent="0.3">
      <c r="B25" s="64" t="s">
        <v>14</v>
      </c>
      <c r="C25" s="59"/>
      <c r="D25" s="59"/>
    </row>
    <row r="26" spans="1:4" ht="15.75" customHeight="1" x14ac:dyDescent="0.25">
      <c r="A26" s="54" t="s">
        <v>37</v>
      </c>
      <c r="B26" s="53"/>
      <c r="C26" s="53"/>
      <c r="D26" s="8">
        <v>13477.97</v>
      </c>
    </row>
    <row r="27" spans="1:4" ht="15.75" customHeight="1" x14ac:dyDescent="0.25">
      <c r="A27" s="55" t="s">
        <v>38</v>
      </c>
      <c r="B27" s="56"/>
      <c r="C27" s="56"/>
      <c r="D27" s="11">
        <v>240.28</v>
      </c>
    </row>
    <row r="28" spans="1:4" ht="15.75" customHeight="1" x14ac:dyDescent="0.25">
      <c r="A28" s="55" t="s">
        <v>39</v>
      </c>
      <c r="B28" s="56"/>
      <c r="C28" s="56"/>
      <c r="D28" s="11">
        <v>10587.19</v>
      </c>
    </row>
    <row r="29" spans="1:4" ht="15.75" customHeight="1" thickBot="1" x14ac:dyDescent="0.3">
      <c r="A29" s="65" t="s">
        <v>40</v>
      </c>
      <c r="B29" s="66"/>
      <c r="C29" s="66"/>
      <c r="D29" s="13">
        <v>4159.51</v>
      </c>
    </row>
    <row r="30" spans="1:4" ht="15.75" customHeight="1" thickBot="1" x14ac:dyDescent="0.3">
      <c r="A30" s="50" t="s">
        <v>15</v>
      </c>
      <c r="B30" s="51"/>
      <c r="C30" s="51"/>
      <c r="D30" s="14">
        <f>SUM(D26:D29)</f>
        <v>28464.950000000004</v>
      </c>
    </row>
    <row r="31" spans="1:4" ht="28.5" customHeight="1" thickBot="1" x14ac:dyDescent="0.35">
      <c r="B31" s="1" t="s">
        <v>5</v>
      </c>
    </row>
    <row r="32" spans="1:4" ht="15" customHeight="1" x14ac:dyDescent="0.25">
      <c r="A32" s="52" t="s">
        <v>22</v>
      </c>
      <c r="B32" s="53"/>
      <c r="C32" s="53"/>
      <c r="D32" s="8">
        <v>2342.5</v>
      </c>
    </row>
    <row r="33" spans="1:4" ht="16.5" customHeight="1" x14ac:dyDescent="0.25">
      <c r="A33" s="38" t="s">
        <v>24</v>
      </c>
      <c r="B33" s="39"/>
      <c r="C33" s="40"/>
      <c r="D33" s="31">
        <v>1407.5</v>
      </c>
    </row>
    <row r="34" spans="1:4" ht="16.5" customHeight="1" x14ac:dyDescent="0.25">
      <c r="A34" s="38" t="s">
        <v>25</v>
      </c>
      <c r="B34" s="39"/>
      <c r="C34" s="40"/>
      <c r="D34" s="11">
        <v>84332.39</v>
      </c>
    </row>
    <row r="35" spans="1:4" ht="16.5" customHeight="1" x14ac:dyDescent="0.25">
      <c r="A35" s="38" t="s">
        <v>26</v>
      </c>
      <c r="B35" s="39"/>
      <c r="C35" s="40"/>
      <c r="D35" s="11">
        <v>195</v>
      </c>
    </row>
    <row r="36" spans="1:4" ht="16.5" customHeight="1" x14ac:dyDescent="0.25">
      <c r="A36" s="38" t="s">
        <v>27</v>
      </c>
      <c r="B36" s="39"/>
      <c r="C36" s="40"/>
      <c r="D36" s="11">
        <v>1019.3</v>
      </c>
    </row>
    <row r="37" spans="1:4" ht="16.5" customHeight="1" x14ac:dyDescent="0.25">
      <c r="A37" s="38" t="s">
        <v>28</v>
      </c>
      <c r="B37" s="39"/>
      <c r="C37" s="40"/>
      <c r="D37" s="11">
        <v>2000</v>
      </c>
    </row>
    <row r="38" spans="1:4" ht="16.5" customHeight="1" x14ac:dyDescent="0.25">
      <c r="A38" s="38" t="s">
        <v>29</v>
      </c>
      <c r="B38" s="39"/>
      <c r="C38" s="40"/>
      <c r="D38" s="18">
        <f>1704.4+1169.1+1104+445.8</f>
        <v>4423.3</v>
      </c>
    </row>
    <row r="39" spans="1:4" ht="16.5" customHeight="1" x14ac:dyDescent="0.25">
      <c r="A39" s="38" t="s">
        <v>30</v>
      </c>
      <c r="B39" s="39"/>
      <c r="C39" s="40"/>
      <c r="D39" s="18">
        <v>3822.7</v>
      </c>
    </row>
    <row r="40" spans="1:4" ht="16.5" customHeight="1" x14ac:dyDescent="0.25">
      <c r="A40" s="38" t="s">
        <v>41</v>
      </c>
      <c r="B40" s="39"/>
      <c r="C40" s="40"/>
      <c r="D40" s="18">
        <v>195</v>
      </c>
    </row>
    <row r="41" spans="1:4" ht="16.5" customHeight="1" x14ac:dyDescent="0.25">
      <c r="A41" s="38" t="s">
        <v>42</v>
      </c>
      <c r="B41" s="39"/>
      <c r="C41" s="40"/>
      <c r="D41" s="18">
        <v>150</v>
      </c>
    </row>
    <row r="42" spans="1:4" ht="16.5" customHeight="1" x14ac:dyDescent="0.25">
      <c r="A42" s="38" t="s">
        <v>47</v>
      </c>
      <c r="B42" s="39"/>
      <c r="C42" s="40"/>
      <c r="D42" s="18">
        <v>420</v>
      </c>
    </row>
    <row r="43" spans="1:4" ht="16.5" customHeight="1" x14ac:dyDescent="0.25">
      <c r="A43" s="38" t="s">
        <v>48</v>
      </c>
      <c r="B43" s="39"/>
      <c r="C43" s="40"/>
      <c r="D43" s="18">
        <v>1500</v>
      </c>
    </row>
    <row r="44" spans="1:4" ht="16.5" customHeight="1" thickBot="1" x14ac:dyDescent="0.3">
      <c r="A44" s="38" t="s">
        <v>49</v>
      </c>
      <c r="B44" s="39"/>
      <c r="C44" s="40"/>
      <c r="D44" s="18">
        <v>210</v>
      </c>
    </row>
    <row r="45" spans="1:4" ht="16.5" hidden="1" customHeight="1" x14ac:dyDescent="0.25">
      <c r="A45" s="38"/>
      <c r="B45" s="39"/>
      <c r="C45" s="40"/>
      <c r="D45" s="18"/>
    </row>
    <row r="46" spans="1:4" ht="16.5" hidden="1" customHeight="1" x14ac:dyDescent="0.25">
      <c r="A46" s="38"/>
      <c r="B46" s="39"/>
      <c r="C46" s="40"/>
      <c r="D46" s="18"/>
    </row>
    <row r="47" spans="1:4" ht="18.75" hidden="1" customHeight="1" thickBot="1" x14ac:dyDescent="0.3">
      <c r="A47" s="61"/>
      <c r="B47" s="62"/>
      <c r="C47" s="63"/>
      <c r="D47" s="12"/>
    </row>
    <row r="48" spans="1:4" ht="19.5" customHeight="1" thickBot="1" x14ac:dyDescent="0.3">
      <c r="A48" s="41" t="s">
        <v>3</v>
      </c>
      <c r="B48" s="42"/>
      <c r="C48" s="42"/>
      <c r="D48" s="22">
        <f>SUM(D32:D47)</f>
        <v>102017.69</v>
      </c>
    </row>
    <row r="49" spans="2:4" s="26" customFormat="1" ht="19.5" customHeight="1" x14ac:dyDescent="0.25">
      <c r="B49" s="25" t="s">
        <v>6</v>
      </c>
      <c r="D49" s="30">
        <f>D24+D30+D48</f>
        <v>353338.68</v>
      </c>
    </row>
    <row r="50" spans="2:4" ht="15.6" x14ac:dyDescent="0.25">
      <c r="B50" s="25" t="s">
        <v>21</v>
      </c>
      <c r="C50" s="26"/>
      <c r="D50" s="30">
        <f>C8-D49</f>
        <v>-8682.2999999999884</v>
      </c>
    </row>
    <row r="51" spans="2:4" ht="15" customHeight="1" x14ac:dyDescent="0.25">
      <c r="B51" s="25" t="s">
        <v>46</v>
      </c>
      <c r="C51" s="26"/>
      <c r="D51" s="27">
        <f>D4+C8-D49</f>
        <v>-361997.5</v>
      </c>
    </row>
    <row r="52" spans="2:4" ht="15.6" x14ac:dyDescent="0.25">
      <c r="D52" s="28"/>
    </row>
  </sheetData>
  <mergeCells count="37">
    <mergeCell ref="A44:C44"/>
    <mergeCell ref="A3:C3"/>
    <mergeCell ref="A47:C47"/>
    <mergeCell ref="A36:C36"/>
    <mergeCell ref="A21:C21"/>
    <mergeCell ref="A22:C22"/>
    <mergeCell ref="B25:D25"/>
    <mergeCell ref="A29:C29"/>
    <mergeCell ref="A33:C33"/>
    <mergeCell ref="A23:C23"/>
    <mergeCell ref="A34:C34"/>
    <mergeCell ref="A37:C37"/>
    <mergeCell ref="A38:C38"/>
    <mergeCell ref="A39:C39"/>
    <mergeCell ref="A40:C40"/>
    <mergeCell ref="A41:C41"/>
    <mergeCell ref="A19:C19"/>
    <mergeCell ref="A20:C20"/>
    <mergeCell ref="A35:C35"/>
    <mergeCell ref="B4:C4"/>
    <mergeCell ref="B15:C15"/>
    <mergeCell ref="A45:C45"/>
    <mergeCell ref="A46:C46"/>
    <mergeCell ref="A42:C42"/>
    <mergeCell ref="A48:C48"/>
    <mergeCell ref="A7:B7"/>
    <mergeCell ref="A8:B8"/>
    <mergeCell ref="A9:D9"/>
    <mergeCell ref="A30:C30"/>
    <mergeCell ref="A32:C32"/>
    <mergeCell ref="A24:C24"/>
    <mergeCell ref="A26:C26"/>
    <mergeCell ref="A27:C27"/>
    <mergeCell ref="A28:C28"/>
    <mergeCell ref="A17:C17"/>
    <mergeCell ref="A18:C18"/>
    <mergeCell ref="A43:C43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2022-03-18T02:15:57Z</cp:lastPrinted>
  <dcterms:created xsi:type="dcterms:W3CDTF">2012-01-24T09:54:37Z</dcterms:created>
  <dcterms:modified xsi:type="dcterms:W3CDTF">2022-03-18T02:17:18Z</dcterms:modified>
</cp:coreProperties>
</file>