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9" i="1" l="1"/>
  <c r="D54" i="1" l="1"/>
  <c r="D26" i="1"/>
  <c r="D32" i="1"/>
  <c r="D55" i="1" l="1"/>
  <c r="D13" i="1"/>
  <c r="C14" i="1"/>
  <c r="B14" i="1"/>
  <c r="D12" i="1"/>
  <c r="D11" i="1"/>
  <c r="D10" i="1"/>
  <c r="D8" i="1"/>
  <c r="D14" i="1" l="1"/>
  <c r="D56" i="1"/>
  <c r="D57" i="1" s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<sst xmlns="http://schemas.openxmlformats.org/spreadsheetml/2006/main" count="56" uniqueCount="56">
  <si>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</si>
  <si>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</si>
  <si>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</si>
  <si>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</si>
  <si>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</si>
  <si>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</si>
  <si>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</si>
  <si>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</si>
  <si>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</si>
  <si>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</si>
  <si>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</si>
  <si>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</si>
  <si>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</si>
  <si>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</si>
  <si>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</si>
  <si>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</si>
  <si>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</si>
  <si>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</si>
  <si>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МАТРОСОВА, 61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</si>
  <si>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</si>
  <si>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</si>
  <si>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</si>
  <si>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</si>
  <si>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Замена магистрали и врезок ГВС  /февраль 2021г</t>
  </si>
  <si>
    <t>Год постройки-1963, кирпичный, газифицирован, количество этажей-4, количество подъездов-3, количество жилых квартир-36, кол-во нежилых помещений-1, общая площадь дома-2430,7, кол-во зарегистрированных-66</t>
  </si>
  <si>
    <t>Ремонт козырька (Мария-Ра)  /март 2021г</t>
  </si>
  <si>
    <t>Замена канализации в подвале  /март 2021г</t>
  </si>
  <si>
    <t>Замена прожектора 1,3п  /апрель 2021г</t>
  </si>
  <si>
    <t>Вывоз веток, листвы (а/машина)  /апрель 2021г</t>
  </si>
  <si>
    <t>Ремонт кровли /июнь 2021г</t>
  </si>
  <si>
    <t>Монтаж и установка пластиковых окон 1п  /май 2021г</t>
  </si>
  <si>
    <t xml:space="preserve">Диагностика газовых сетей  /июнь 2021г 
</t>
  </si>
  <si>
    <t>Ревизия ВРУ  /июнь 2021г</t>
  </si>
  <si>
    <t>Замена крана кв.31  /июнь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</si>
  <si>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</si>
  <si>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</si>
  <si>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</si>
  <si>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</si>
  <si>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ТО газового оборудования </t>
  </si>
  <si>
    <t xml:space="preserve">Тех.обслуживание общедомовых приборов учета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</si>
  <si>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</si>
  <si>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</si>
  <si>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</si>
  <si>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</si>
  <si>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>Расходы по отведению стоков на содержание ОИ</t>
  </si>
  <si>
    <t>Поверка и техобслуживание ОДПУ  /апрель 2021г</t>
  </si>
  <si>
    <t>Поверка и наладка ОДПУ  /июль 2021г</t>
  </si>
  <si>
    <t>Изготовление и установка решеток на окна  /август 2021г</t>
  </si>
  <si>
    <t>за    2021 год</t>
  </si>
  <si>
    <t>Тариф на тех/содерж-17,54, СОИ-факт, обслуживание ПУ-1,09 кв.м, вознаграждение домкома-52,8 с помещения</t>
  </si>
  <si>
    <t>Задолженность на 01.01.2022г.</t>
  </si>
  <si>
    <t xml:space="preserve">8. Средства на счете дома на 01.01.2022г.    </t>
  </si>
  <si>
    <t>Ремонт с-мы отопления в подвале  /октябрь 2021г</t>
  </si>
  <si>
    <t>Изготовление и установка решеток на окна  /октябрь 2021г</t>
  </si>
  <si>
    <t>Установка и покраска двери в подвал  /декабрь 2021г</t>
  </si>
  <si>
    <t>Гермитизация и покраска газовых труб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</si>
</sst>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9" fillId="0" borderId="15" xfId="0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9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10" fillId="0" borderId="11" xfId="0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Alignment="1"/>
    <xf numFmtId="0" fontId="3" fillId="0" borderId="0" xfId="0" applyFont="1" applyAlignment="1">
      <alignment vertical="top"/>
    </xf>
    <xf numFmtId="0" fontId="0" fillId="0" borderId="33" xfId="0" applyBorder="1" applyAlignment="1">
      <alignment vertical="top" wrapText="1"/>
    </xf>
    <xf numFmtId="4" fontId="1" fillId="0" borderId="12" xfId="0" applyNumberFormat="1" applyFont="1" applyBorder="1" applyAlignment="1">
      <alignment horizontal="right" vertical="top"/>
    </xf>
    <xf numFmtId="4" fontId="1" fillId="0" borderId="13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7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" fontId="1" fillId="0" borderId="11" xfId="0" applyNumberFormat="1" applyFont="1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4" xfId="0" applyFont="1" applyBorder="1" applyAlignment="1"/>
    <xf numFmtId="0" fontId="5" fillId="0" borderId="11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4" xfId="0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5" fillId="0" borderId="17" xfId="0" applyFont="1" applyBorder="1" applyAlignment="1">
      <alignment horizontal="right" vertical="top"/>
    </xf>
    <xf numFmtId="0" fontId="2" fillId="0" borderId="0" xfId="0" applyFont="1" applyAlignment="1"/>
    <xf numFmtId="0" fontId="0" fillId="0" borderId="35" xfId="0" applyBorder="1" applyAlignment="1">
      <alignment vertical="top"/>
    </xf>
    <xf numFmtId="0" fontId="0" fillId="0" borderId="5" xfId="0" applyBorder="1" applyAlignment="1">
      <alignment vertical="top"/>
    </xf>
    <xf numFmtId="4" fontId="2" fillId="0" borderId="0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" zoomScaleNormal="100" workbookViewId="0">
      <selection activeCell="C62" sqref="C62"/>
    </sheetView>
  </sheetViews>
  <sheetFormatPr defaultRowHeight="13.2" x14ac:dyDescent="0.25"/>
  <cols>
    <col min="1" max="1" width="14.77734375" customWidth="1"/>
    <col min="2" max="2" width="23.21875" customWidth="1"/>
    <col min="3" max="3" width="37.88671875" customWidth="1"/>
    <col min="4" max="4" width="32.5546875" customWidth="1"/>
  </cols>
  <sheetData>
    <row r="1" spans="1:10" ht="17.399999999999999" x14ac:dyDescent="0.3">
      <c r="B1" s="35" t="s">
        <v>18</v>
      </c>
      <c r="C1" s="35"/>
      <c r="D1" s="35"/>
      <c r="E1" s="35"/>
      <c r="F1" s="35"/>
      <c r="G1" s="35"/>
      <c r="H1" s="35"/>
      <c r="I1" s="35"/>
      <c r="J1" s="35"/>
    </row>
    <row r="2" spans="1:10" ht="18" thickBot="1" x14ac:dyDescent="0.35">
      <c r="B2" s="36" t="s">
        <v>48</v>
      </c>
      <c r="C2" s="36"/>
      <c r="D2" s="36"/>
      <c r="E2" s="36"/>
      <c r="F2" s="36"/>
      <c r="G2" s="36"/>
      <c r="H2" s="36"/>
      <c r="I2" s="36"/>
      <c r="J2" s="36"/>
    </row>
    <row r="3" spans="1:10" ht="54" customHeight="1" thickBot="1" x14ac:dyDescent="0.35">
      <c r="A3" s="64" t="s">
        <v>24</v>
      </c>
      <c r="B3" s="64"/>
      <c r="C3" s="65"/>
      <c r="D3" s="32" t="s">
        <v>49</v>
      </c>
      <c r="E3" s="25"/>
      <c r="F3" s="25"/>
      <c r="G3" s="25"/>
      <c r="H3" s="25"/>
      <c r="I3" s="25"/>
      <c r="J3" s="25"/>
    </row>
    <row r="4" spans="1:10" ht="15.6" x14ac:dyDescent="0.3">
      <c r="B4" s="69" t="s">
        <v>19</v>
      </c>
      <c r="C4" s="69"/>
      <c r="D4" s="2">
        <v>-313998.36</v>
      </c>
    </row>
    <row r="5" spans="1:10" ht="15.6" x14ac:dyDescent="0.3">
      <c r="B5" s="37" t="s">
        <v>20</v>
      </c>
      <c r="C5" s="37"/>
      <c r="D5" s="37"/>
      <c r="E5" s="37"/>
      <c r="F5" s="37"/>
      <c r="G5" s="37"/>
      <c r="H5" s="37"/>
      <c r="I5" s="37"/>
      <c r="J5" s="37"/>
    </row>
    <row r="6" spans="1:10" s="27" customFormat="1" ht="19.5" customHeight="1" thickBot="1" x14ac:dyDescent="0.3">
      <c r="B6" s="31" t="s">
        <v>21</v>
      </c>
      <c r="D6" s="28">
        <v>-217323.75</v>
      </c>
    </row>
    <row r="7" spans="1:10" ht="19.2" customHeight="1" thickBot="1" x14ac:dyDescent="0.3">
      <c r="A7" s="41" t="s">
        <v>8</v>
      </c>
      <c r="B7" s="42"/>
      <c r="C7" s="4" t="s">
        <v>9</v>
      </c>
      <c r="D7" s="5" t="s">
        <v>50</v>
      </c>
    </row>
    <row r="8" spans="1:10" ht="19.5" customHeight="1" thickBot="1" x14ac:dyDescent="0.3">
      <c r="A8" s="43">
        <v>502947.09</v>
      </c>
      <c r="B8" s="44"/>
      <c r="C8" s="33">
        <v>490008.1</v>
      </c>
      <c r="D8" s="34">
        <f>D6+C8-A8</f>
        <v>-230262.74000000005</v>
      </c>
    </row>
    <row r="9" spans="1:10" ht="12.75" customHeight="1" thickBot="1" x14ac:dyDescent="0.3">
      <c r="A9" s="45" t="s">
        <v>7</v>
      </c>
      <c r="B9" s="46"/>
      <c r="C9" s="46"/>
      <c r="D9" s="47"/>
    </row>
    <row r="10" spans="1:10" ht="19.5" customHeight="1" x14ac:dyDescent="0.25">
      <c r="A10" s="6" t="s">
        <v>10</v>
      </c>
      <c r="B10" s="7">
        <v>10415.83</v>
      </c>
      <c r="C10" s="8">
        <v>12345.33</v>
      </c>
      <c r="D10" s="9">
        <f>C10-B10</f>
        <v>1929.5</v>
      </c>
    </row>
    <row r="11" spans="1:10" ht="19.5" customHeight="1" x14ac:dyDescent="0.25">
      <c r="A11" s="10" t="s">
        <v>11</v>
      </c>
      <c r="B11" s="11">
        <v>-628.04999999999995</v>
      </c>
      <c r="C11" s="12">
        <v>1051.9000000000001</v>
      </c>
      <c r="D11" s="13">
        <f>C11-B11</f>
        <v>1679.95</v>
      </c>
    </row>
    <row r="12" spans="1:10" ht="19.5" customHeight="1" x14ac:dyDescent="0.25">
      <c r="A12" s="10" t="s">
        <v>13</v>
      </c>
      <c r="B12" s="11">
        <v>14423.35</v>
      </c>
      <c r="C12" s="12">
        <v>12655.21</v>
      </c>
      <c r="D12" s="13">
        <f>C12-B12</f>
        <v>-1768.1400000000012</v>
      </c>
    </row>
    <row r="13" spans="1:10" ht="19.5" customHeight="1" thickBot="1" x14ac:dyDescent="0.3">
      <c r="A13" s="14" t="s">
        <v>17</v>
      </c>
      <c r="B13" s="15">
        <v>2599.8000000000002</v>
      </c>
      <c r="C13" s="16">
        <v>2479.88</v>
      </c>
      <c r="D13" s="17">
        <f>C13-B13</f>
        <v>-119.92000000000007</v>
      </c>
    </row>
    <row r="14" spans="1:10" ht="19.5" customHeight="1" thickBot="1" x14ac:dyDescent="0.3">
      <c r="A14" s="18" t="s">
        <v>12</v>
      </c>
      <c r="B14" s="19">
        <f>SUM(B10:B13)</f>
        <v>26810.93</v>
      </c>
      <c r="C14" s="20">
        <f>SUM(C10:C13)</f>
        <v>28532.32</v>
      </c>
      <c r="D14" s="21">
        <f>SUM(D10:D13)</f>
        <v>1721.3899999999985</v>
      </c>
    </row>
    <row r="15" spans="1:10" ht="18" customHeight="1" x14ac:dyDescent="0.25">
      <c r="A15" s="68" t="s">
        <v>4</v>
      </c>
      <c r="B15" s="68"/>
      <c r="C15" s="68"/>
      <c r="D15" s="3">
        <f>D8+46396.24</f>
        <v>-183866.50000000006</v>
      </c>
    </row>
    <row r="16" spans="1:10" ht="16.2" thickBot="1" x14ac:dyDescent="0.35">
      <c r="B16" s="1" t="s">
        <v>2</v>
      </c>
    </row>
    <row r="17" spans="1:4" ht="18" customHeight="1" x14ac:dyDescent="0.25">
      <c r="A17" s="52" t="s">
        <v>34</v>
      </c>
      <c r="B17" s="51"/>
      <c r="C17" s="51"/>
      <c r="D17" s="9">
        <v>16042.62</v>
      </c>
    </row>
    <row r="18" spans="1:4" ht="16.2" customHeight="1" x14ac:dyDescent="0.25">
      <c r="A18" s="53" t="s">
        <v>35</v>
      </c>
      <c r="B18" s="54"/>
      <c r="C18" s="54"/>
      <c r="D18" s="13">
        <v>4958.63</v>
      </c>
    </row>
    <row r="19" spans="1:4" ht="16.2" customHeight="1" x14ac:dyDescent="0.25">
      <c r="A19" s="53" t="s">
        <v>36</v>
      </c>
      <c r="B19" s="54"/>
      <c r="C19" s="54"/>
      <c r="D19" s="13">
        <v>7346.25</v>
      </c>
    </row>
    <row r="20" spans="1:4" ht="16.2" customHeight="1" x14ac:dyDescent="0.25">
      <c r="A20" s="53" t="s">
        <v>0</v>
      </c>
      <c r="B20" s="54"/>
      <c r="C20" s="54"/>
      <c r="D20" s="13">
        <v>9032.9</v>
      </c>
    </row>
    <row r="21" spans="1:4" ht="16.2" customHeight="1" x14ac:dyDescent="0.25">
      <c r="A21" s="53" t="s">
        <v>37</v>
      </c>
      <c r="B21" s="54"/>
      <c r="C21" s="54"/>
      <c r="D21" s="13">
        <v>223847.07</v>
      </c>
    </row>
    <row r="22" spans="1:4" ht="16.2" customHeight="1" x14ac:dyDescent="0.25">
      <c r="A22" s="53" t="s">
        <v>38</v>
      </c>
      <c r="B22" s="54"/>
      <c r="C22" s="54"/>
      <c r="D22" s="13">
        <v>6549.12</v>
      </c>
    </row>
    <row r="23" spans="1:4" ht="16.2" customHeight="1" x14ac:dyDescent="0.25">
      <c r="A23" s="53" t="s">
        <v>39</v>
      </c>
      <c r="B23" s="54"/>
      <c r="C23" s="54"/>
      <c r="D23" s="13">
        <v>14760</v>
      </c>
    </row>
    <row r="24" spans="1:4" ht="16.2" customHeight="1" x14ac:dyDescent="0.25">
      <c r="A24" s="53" t="s">
        <v>40</v>
      </c>
      <c r="B24" s="54"/>
      <c r="C24" s="54"/>
      <c r="D24" s="13">
        <v>65774.740000000005</v>
      </c>
    </row>
    <row r="25" spans="1:4" ht="18" customHeight="1" thickBot="1" x14ac:dyDescent="0.3">
      <c r="A25" s="70" t="s">
        <v>16</v>
      </c>
      <c r="B25" s="71"/>
      <c r="C25" s="71"/>
      <c r="D25" s="38">
        <v>3050</v>
      </c>
    </row>
    <row r="26" spans="1:4" ht="17.25" customHeight="1" thickBot="1" x14ac:dyDescent="0.3">
      <c r="A26" s="39" t="s">
        <v>1</v>
      </c>
      <c r="B26" s="40"/>
      <c r="C26" s="40"/>
      <c r="D26" s="24">
        <f>SUM(D17:D25)</f>
        <v>351361.33</v>
      </c>
    </row>
    <row r="27" spans="1:4" ht="36.75" customHeight="1" thickBot="1" x14ac:dyDescent="0.3">
      <c r="B27" s="66" t="s">
        <v>14</v>
      </c>
      <c r="C27" s="67"/>
      <c r="D27" s="67"/>
    </row>
    <row r="28" spans="1:4" ht="15.75" customHeight="1" x14ac:dyDescent="0.25">
      <c r="A28" s="52" t="s">
        <v>41</v>
      </c>
      <c r="B28" s="51"/>
      <c r="C28" s="51"/>
      <c r="D28" s="9">
        <v>7839.7</v>
      </c>
    </row>
    <row r="29" spans="1:4" ht="15.75" customHeight="1" x14ac:dyDescent="0.25">
      <c r="A29" s="53" t="s">
        <v>42</v>
      </c>
      <c r="B29" s="54"/>
      <c r="C29" s="54"/>
      <c r="D29" s="13">
        <v>219.38</v>
      </c>
    </row>
    <row r="30" spans="1:4" ht="15.75" customHeight="1" x14ac:dyDescent="0.25">
      <c r="A30" s="53" t="s">
        <v>43</v>
      </c>
      <c r="B30" s="54"/>
      <c r="C30" s="54"/>
      <c r="D30" s="13">
        <v>14512.86</v>
      </c>
    </row>
    <row r="31" spans="1:4" ht="15.75" customHeight="1" thickBot="1" x14ac:dyDescent="0.3">
      <c r="A31" s="55" t="s">
        <v>44</v>
      </c>
      <c r="B31" s="56"/>
      <c r="C31" s="56"/>
      <c r="D31" s="22">
        <v>2583.7199999999998</v>
      </c>
    </row>
    <row r="32" spans="1:4" ht="15.75" customHeight="1" thickBot="1" x14ac:dyDescent="0.3">
      <c r="A32" s="48" t="s">
        <v>15</v>
      </c>
      <c r="B32" s="49"/>
      <c r="C32" s="49"/>
      <c r="D32" s="23">
        <f>SUM(D28:D31)</f>
        <v>25155.660000000003</v>
      </c>
    </row>
    <row r="33" spans="1:4" ht="28.5" customHeight="1" thickBot="1" x14ac:dyDescent="0.3">
      <c r="B33" s="26" t="s">
        <v>5</v>
      </c>
    </row>
    <row r="34" spans="1:4" ht="17.25" customHeight="1" x14ac:dyDescent="0.25">
      <c r="A34" s="50" t="s">
        <v>23</v>
      </c>
      <c r="B34" s="51"/>
      <c r="C34" s="51"/>
      <c r="D34" s="9">
        <v>32548.26</v>
      </c>
    </row>
    <row r="35" spans="1:4" ht="17.25" customHeight="1" x14ac:dyDescent="0.25">
      <c r="A35" s="57" t="s">
        <v>25</v>
      </c>
      <c r="B35" s="54"/>
      <c r="C35" s="54"/>
      <c r="D35" s="13">
        <v>205.9</v>
      </c>
    </row>
    <row r="36" spans="1:4" ht="16.5" customHeight="1" x14ac:dyDescent="0.25">
      <c r="A36" s="57" t="s">
        <v>26</v>
      </c>
      <c r="B36" s="54"/>
      <c r="C36" s="54"/>
      <c r="D36" s="13">
        <v>3990.2</v>
      </c>
    </row>
    <row r="37" spans="1:4" ht="16.5" customHeight="1" x14ac:dyDescent="0.25">
      <c r="A37" s="57" t="s">
        <v>27</v>
      </c>
      <c r="B37" s="54"/>
      <c r="C37" s="54"/>
      <c r="D37" s="13">
        <v>1586.2</v>
      </c>
    </row>
    <row r="38" spans="1:4" ht="16.5" customHeight="1" x14ac:dyDescent="0.25">
      <c r="A38" s="57" t="s">
        <v>28</v>
      </c>
      <c r="B38" s="54"/>
      <c r="C38" s="54"/>
      <c r="D38" s="13">
        <v>1588.6</v>
      </c>
    </row>
    <row r="39" spans="1:4" ht="16.5" customHeight="1" x14ac:dyDescent="0.25">
      <c r="A39" s="57" t="s">
        <v>45</v>
      </c>
      <c r="B39" s="54"/>
      <c r="C39" s="54"/>
      <c r="D39" s="13">
        <v>10556</v>
      </c>
    </row>
    <row r="40" spans="1:4" ht="16.5" customHeight="1" x14ac:dyDescent="0.25">
      <c r="A40" s="57" t="s">
        <v>30</v>
      </c>
      <c r="B40" s="54"/>
      <c r="C40" s="54"/>
      <c r="D40" s="13">
        <v>59300</v>
      </c>
    </row>
    <row r="41" spans="1:4" ht="16.5" customHeight="1" x14ac:dyDescent="0.25">
      <c r="A41" s="57" t="s">
        <v>29</v>
      </c>
      <c r="B41" s="54"/>
      <c r="C41" s="54"/>
      <c r="D41" s="13">
        <v>48807.29</v>
      </c>
    </row>
    <row r="42" spans="1:4" ht="16.5" customHeight="1" x14ac:dyDescent="0.25">
      <c r="A42" s="57" t="s">
        <v>31</v>
      </c>
      <c r="B42" s="54"/>
      <c r="C42" s="54"/>
      <c r="D42" s="13">
        <v>21375</v>
      </c>
    </row>
    <row r="43" spans="1:4" ht="16.5" customHeight="1" x14ac:dyDescent="0.25">
      <c r="A43" s="57" t="s">
        <v>32</v>
      </c>
      <c r="B43" s="54"/>
      <c r="C43" s="54"/>
      <c r="D43" s="13">
        <v>1025.3</v>
      </c>
    </row>
    <row r="44" spans="1:4" ht="16.5" customHeight="1" x14ac:dyDescent="0.25">
      <c r="A44" s="57" t="s">
        <v>33</v>
      </c>
      <c r="B44" s="54"/>
      <c r="C44" s="54"/>
      <c r="D44" s="13">
        <v>614.5</v>
      </c>
    </row>
    <row r="45" spans="1:4" ht="16.5" customHeight="1" x14ac:dyDescent="0.25">
      <c r="A45" s="57" t="s">
        <v>46</v>
      </c>
      <c r="B45" s="54"/>
      <c r="C45" s="54"/>
      <c r="D45" s="13">
        <v>2770</v>
      </c>
    </row>
    <row r="46" spans="1:4" ht="16.5" customHeight="1" x14ac:dyDescent="0.25">
      <c r="A46" s="57" t="s">
        <v>47</v>
      </c>
      <c r="B46" s="54"/>
      <c r="C46" s="54"/>
      <c r="D46" s="13">
        <v>6099.4</v>
      </c>
    </row>
    <row r="47" spans="1:4" ht="16.5" customHeight="1" x14ac:dyDescent="0.25">
      <c r="A47" s="61" t="s">
        <v>52</v>
      </c>
      <c r="B47" s="62"/>
      <c r="C47" s="63"/>
      <c r="D47" s="13">
        <v>6373.4</v>
      </c>
    </row>
    <row r="48" spans="1:4" ht="16.5" customHeight="1" x14ac:dyDescent="0.25">
      <c r="A48" s="61" t="s">
        <v>53</v>
      </c>
      <c r="B48" s="62"/>
      <c r="C48" s="63"/>
      <c r="D48" s="13">
        <v>3708.7</v>
      </c>
    </row>
    <row r="49" spans="1:4" ht="16.5" customHeight="1" x14ac:dyDescent="0.25">
      <c r="A49" s="61" t="s">
        <v>54</v>
      </c>
      <c r="B49" s="62"/>
      <c r="C49" s="63"/>
      <c r="D49" s="13">
        <f>15230.3+2302.9</f>
        <v>17533.2</v>
      </c>
    </row>
    <row r="50" spans="1:4" ht="16.5" customHeight="1" thickBot="1" x14ac:dyDescent="0.3">
      <c r="A50" s="61" t="s">
        <v>55</v>
      </c>
      <c r="B50" s="62"/>
      <c r="C50" s="63"/>
      <c r="D50" s="13">
        <v>2992.9</v>
      </c>
    </row>
    <row r="51" spans="1:4" ht="16.5" hidden="1" customHeight="1" x14ac:dyDescent="0.25">
      <c r="A51" s="61"/>
      <c r="B51" s="62"/>
      <c r="C51" s="63"/>
      <c r="D51" s="13"/>
    </row>
    <row r="52" spans="1:4" ht="16.5" hidden="1" customHeight="1" x14ac:dyDescent="0.25">
      <c r="A52" s="61"/>
      <c r="B52" s="62"/>
      <c r="C52" s="63"/>
      <c r="D52" s="13"/>
    </row>
    <row r="53" spans="1:4" ht="16.5" hidden="1" customHeight="1" thickBot="1" x14ac:dyDescent="0.3">
      <c r="A53" s="58"/>
      <c r="B53" s="59"/>
      <c r="C53" s="60"/>
      <c r="D53" s="17"/>
    </row>
    <row r="54" spans="1:4" ht="19.5" customHeight="1" thickBot="1" x14ac:dyDescent="0.3">
      <c r="A54" s="39" t="s">
        <v>3</v>
      </c>
      <c r="B54" s="40"/>
      <c r="C54" s="40"/>
      <c r="D54" s="24">
        <f>SUM(D34:D53)</f>
        <v>221074.85</v>
      </c>
    </row>
    <row r="55" spans="1:4" s="27" customFormat="1" ht="15" customHeight="1" x14ac:dyDescent="0.25">
      <c r="B55" s="26" t="s">
        <v>6</v>
      </c>
      <c r="C55" s="30"/>
      <c r="D55" s="72">
        <f>D26+D32+D54</f>
        <v>597591.84</v>
      </c>
    </row>
    <row r="56" spans="1:4" ht="15.6" x14ac:dyDescent="0.25">
      <c r="B56" s="26" t="s">
        <v>22</v>
      </c>
      <c r="C56" s="27"/>
      <c r="D56" s="28">
        <f>C8-D55</f>
        <v>-107583.73999999999</v>
      </c>
    </row>
    <row r="57" spans="1:4" ht="15" customHeight="1" x14ac:dyDescent="0.25">
      <c r="B57" s="26" t="s">
        <v>51</v>
      </c>
      <c r="C57" s="27"/>
      <c r="D57" s="29">
        <f>D4+D56</f>
        <v>-421582.1</v>
      </c>
    </row>
    <row r="58" spans="1:4" x14ac:dyDescent="0.25">
      <c r="B58" s="27"/>
      <c r="C58" s="27"/>
      <c r="D58" s="27"/>
    </row>
  </sheetData>
  <mergeCells count="43">
    <mergeCell ref="A39:C39"/>
    <mergeCell ref="A40:C40"/>
    <mergeCell ref="A49:C49"/>
    <mergeCell ref="A50:C50"/>
    <mergeCell ref="A51:C51"/>
    <mergeCell ref="A43:C43"/>
    <mergeCell ref="A44:C44"/>
    <mergeCell ref="A45:C45"/>
    <mergeCell ref="A47:C47"/>
    <mergeCell ref="A48:C48"/>
    <mergeCell ref="A46:C46"/>
    <mergeCell ref="A3:C3"/>
    <mergeCell ref="A23:C23"/>
    <mergeCell ref="A38:C38"/>
    <mergeCell ref="A18:C18"/>
    <mergeCell ref="B27:D27"/>
    <mergeCell ref="A15:C15"/>
    <mergeCell ref="A19:C19"/>
    <mergeCell ref="A20:C20"/>
    <mergeCell ref="A21:C21"/>
    <mergeCell ref="A22:C22"/>
    <mergeCell ref="A35:C35"/>
    <mergeCell ref="A37:C37"/>
    <mergeCell ref="A36:C36"/>
    <mergeCell ref="B4:C4"/>
    <mergeCell ref="A24:C24"/>
    <mergeCell ref="A25:C25"/>
    <mergeCell ref="A54:C54"/>
    <mergeCell ref="A7:B7"/>
    <mergeCell ref="A8:B8"/>
    <mergeCell ref="A9:D9"/>
    <mergeCell ref="A32:C32"/>
    <mergeCell ref="A34:C34"/>
    <mergeCell ref="A26:C26"/>
    <mergeCell ref="A28:C28"/>
    <mergeCell ref="A29:C29"/>
    <mergeCell ref="A30:C30"/>
    <mergeCell ref="A17:C17"/>
    <mergeCell ref="A31:C31"/>
    <mergeCell ref="A41:C41"/>
    <mergeCell ref="A53:C53"/>
    <mergeCell ref="A52:C52"/>
    <mergeCell ref="A42:C42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2022-03-17T05:37:15Z</cp:lastPrinted>
  <dcterms:created xsi:type="dcterms:W3CDTF">2012-01-24T09:54:37Z</dcterms:created>
  <dcterms:modified xsi:type="dcterms:W3CDTF">2022-03-17T05:37:20Z</dcterms:modified>
</cp:coreProperties>
</file>