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67" i="1" l="1"/>
  <c r="D57" i="1" l="1"/>
  <c r="D40" i="1" l="1"/>
  <c r="D35" i="1" l="1"/>
  <c r="D89" i="1" l="1"/>
  <c r="D33" i="1" l="1"/>
  <c r="D27" i="1"/>
  <c r="B14" i="1" l="1"/>
  <c r="D13" i="1"/>
  <c r="D12" i="1"/>
  <c r="D11" i="1"/>
  <c r="D10" i="1"/>
  <c r="C14" i="1"/>
  <c r="D14" i="1" l="1"/>
  <c r="D90" i="1"/>
  <c r="D8" i="1"/>
  <c r="D91" i="1" l="1"/>
  <c r="D92" i="1" s="1"/>
</calcChain>
</file>

<file path=xl/sharedStrings.xml><?xml version="1.0" encoding="utf-8"?>
<sst xmlns="http://schemas.openxmlformats.org/spreadsheetml/2006/main" count="84" uniqueCount="84">
  <si>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</si>
  <si>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</si>
  <si>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</si>
  <si>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</si>
  <si>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</si>
  <si>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</si>
  <si>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</si>
  <si>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</si>
  <si>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</si>
  <si>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</si>
  <si>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</si>
  <si>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</si>
  <si>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</si>
  <si>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</si>
  <si>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</si>
  <si>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</si>
  <si>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</si>
  <si>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</si>
  <si>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МАРТЬЯНОВА, 45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</si>
  <si>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</si>
  <si>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</si>
  <si>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</si>
  <si>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</si>
  <si>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Замена кранов кв.27  /январь 2021г</t>
  </si>
  <si>
    <t>Замена стояков отопления  кв.4,8, 82  /январь 2021г</t>
  </si>
  <si>
    <t>Ремонт подъездного освещения  /январь 2021г</t>
  </si>
  <si>
    <t>Замена сбросников кв.108  /февраль 2021г</t>
  </si>
  <si>
    <t>Ревизия эл/щита кв.9  /февраль 2021г</t>
  </si>
  <si>
    <t>Преобразователь расхода электромагнитный  /февраль 2021г</t>
  </si>
  <si>
    <t>Ремонт подъездного освещения  /март 2021г</t>
  </si>
  <si>
    <t>Замена стояков системы ГВС, ХВС кв.8,12  /апрель 2021г</t>
  </si>
  <si>
    <t>Заделка дыры в лестн.проеме, отведение воды от п-да   1,4п   /апрель 2021г</t>
  </si>
  <si>
    <t xml:space="preserve">Отключение 4 кв от эл/эн, монтаж петель для замка  /апрель 2021г </t>
  </si>
  <si>
    <t>Ремонт ливневок  /апрель 2021г</t>
  </si>
  <si>
    <t>Вывоз веток  (а/машина)   /май 2021г</t>
  </si>
  <si>
    <t>Установка замка /май 2021г</t>
  </si>
  <si>
    <t>Диагностика системы вентиляции кв.108 /апрель 2021г</t>
  </si>
  <si>
    <t>Замена кран-фильтра кв.199 /июнь 2021г</t>
  </si>
  <si>
    <t>Замена канализации кв.75,79  /июнь 2021</t>
  </si>
  <si>
    <t>Установка пластиковых окон 2, 6 п /май 2021</t>
  </si>
  <si>
    <t>Предповерочная подготовка и наладочные работы ОДПУ  /апрель 2021г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</si>
  <si>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</si>
  <si>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</si>
  <si>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</si>
  <si>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управления МКД </t>
  </si>
  <si>
    <t>Услуги по содержанию МКД</t>
  </si>
  <si>
    <t xml:space="preserve">Комплексное обслуживание лифтов </t>
  </si>
  <si>
    <t>Период.техническое освидетельствование лифтов</t>
  </si>
  <si>
    <t>Тех.обслуживание приборов учета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</si>
  <si>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</si>
  <si>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</si>
  <si>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</si>
  <si>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</si>
  <si>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Ремонт ОДПУ (КТСП-HL 80мм)   /март 2021г</t>
  </si>
  <si>
    <t>Тариф на тех/содерж-20,85 СОИ-факт, обслуживание ПУ-0,29 кв.м, вознаграждение домкома-36,95 с помещения</t>
  </si>
  <si>
    <t>Ремонт освещения 1п  /июль 2021г</t>
  </si>
  <si>
    <t>Покраска дверей мусорных камер  /июль 2021г</t>
  </si>
  <si>
    <t>Ремонт мусорного бака 4,5 п-ды  /июль 2021г</t>
  </si>
  <si>
    <t>Завоз песка  /июль 2021г</t>
  </si>
  <si>
    <t>Год постройки-1977, панельный, количество этажей-9, количество подъездов-6, количество лифтов-6, оборудован стационарными эл/плитами, количество жилых квартир-215, кол-во нежилых помещений-1, общая площадь дома-11926,70, кол-во зарегистрированных-424</t>
  </si>
  <si>
    <t>Тех.обслуживание преобразователя расхода ОДПУ  /август 2021г</t>
  </si>
  <si>
    <t>Установка пластиковых окон 3,4 п /сентябрь  2021</t>
  </si>
  <si>
    <t>Ремонт межпанельных швов кв.5,203,208,206,207,168,171,1,82,140,162  /август 2021г</t>
  </si>
  <si>
    <t>Ремонт кровли, замена ливневой канализации /август 2021г</t>
  </si>
  <si>
    <t>Ремонт освещения 1п  /август 2021г</t>
  </si>
  <si>
    <t>Замена слива с кровли  /август 2021г</t>
  </si>
  <si>
    <t>Опиловка кустарников и вывоз веток  /август 2021г</t>
  </si>
  <si>
    <t>Замена канализации кв.23  /сентябрь 2021</t>
  </si>
  <si>
    <t>Ремонт подъездного освещения  /сентябрь 2021г</t>
  </si>
  <si>
    <t>Страхование лифтов (Энергогарант) /февраль 2021г</t>
  </si>
  <si>
    <t>за    2021 год</t>
  </si>
  <si>
    <t>Задолженность на 01.01.2022г.</t>
  </si>
  <si>
    <t xml:space="preserve">8. Средства на счете дома на 01.01.2022г.    </t>
  </si>
  <si>
    <t>Замена канализации, прочистка кв.172, 176  /октябрь 2021г</t>
  </si>
  <si>
    <t>Закрытие тех.отверстия в мусоропроводе  /октябрь 2021г</t>
  </si>
  <si>
    <t>Ремонт двери 1п, запенивание отверстия с торца дома  /октябрь 2021г</t>
  </si>
  <si>
    <t>Ремонт подъездного освещения 2п  /ноябрь 2021г</t>
  </si>
  <si>
    <t>Ремонт лестничного марша, закратие дыр в мусоропроводе 4п  /ноябрь 2021г</t>
  </si>
  <si>
    <t>Защита приборов учета от воды  /ноябрь 2021г</t>
  </si>
  <si>
    <t>Покраска обрабления ступеней после ремонта 4п  /ноябрь 2021г</t>
  </si>
  <si>
    <t>Крепление конвектора 2п  /ноябрь 2021г</t>
  </si>
  <si>
    <t>Закрытие тех.окон  /ноябрь 2021г</t>
  </si>
  <si>
    <t>Ремонт подъездного освещения  /декабрь 2021г</t>
  </si>
  <si>
    <t>Демонтаж аварийной горки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</si>
</sst>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8" fillId="0" borderId="19" xfId="0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0" fontId="8" fillId="0" borderId="22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8" fillId="0" borderId="10" xfId="0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0" fontId="9" fillId="0" borderId="12" xfId="0" applyFont="1" applyBorder="1" applyAlignment="1">
      <alignment vertical="top"/>
    </xf>
    <xf numFmtId="4" fontId="2" fillId="0" borderId="13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2" fillId="0" borderId="14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vertical="top" wrapText="1"/>
    </xf>
    <xf numFmtId="4" fontId="2" fillId="0" borderId="18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4" fontId="3" fillId="0" borderId="3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Alignment="1"/>
    <xf numFmtId="0" fontId="0" fillId="0" borderId="0" xfId="0" applyAlignment="1"/>
    <xf numFmtId="4" fontId="2" fillId="0" borderId="0" xfId="0" applyNumberFormat="1" applyFont="1" applyFill="1" applyBorder="1" applyAlignment="1"/>
    <xf numFmtId="0" fontId="0" fillId="0" borderId="34" xfId="0" applyBorder="1" applyAlignment="1">
      <alignment vertical="top" wrapText="1"/>
    </xf>
    <xf numFmtId="4" fontId="2" fillId="0" borderId="13" xfId="0" applyNumberFormat="1" applyFont="1" applyBorder="1" applyAlignment="1">
      <alignment horizontal="right" vertical="top"/>
    </xf>
    <xf numFmtId="4" fontId="2" fillId="0" borderId="14" xfId="0" applyNumberFormat="1" applyFont="1" applyBorder="1" applyAlignment="1">
      <alignment horizontal="right" vertical="top"/>
    </xf>
    <xf numFmtId="0" fontId="0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0" borderId="1" xfId="0" applyBorder="1" applyAlignment="1">
      <alignment vertical="top"/>
    </xf>
    <xf numFmtId="0" fontId="5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5" fillId="0" borderId="30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8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35" xfId="0" applyBorder="1" applyAlignment="1">
      <alignment vertical="top" wrapText="1"/>
    </xf>
    <xf numFmtId="0" fontId="2" fillId="0" borderId="0" xfId="0" applyFont="1" applyAlignment="1"/>
    <xf numFmtId="0" fontId="7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4" fontId="2" fillId="0" borderId="12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0" fillId="0" borderId="22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/>
    </xf>
    <xf numFmtId="4" fontId="0" fillId="0" borderId="36" xfId="0" applyNumberFormat="1" applyFont="1" applyBorder="1" applyAlignment="1"/>
    <xf numFmtId="0" fontId="0" fillId="0" borderId="36" xfId="0" applyFont="1" applyBorder="1" applyAlignment="1"/>
    <xf numFmtId="0" fontId="0" fillId="0" borderId="16" xfId="0" applyFont="1" applyBorder="1" applyAlignment="1"/>
    <xf numFmtId="0" fontId="5" fillId="0" borderId="2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zoomScaleNormal="100" workbookViewId="0">
      <selection activeCell="D33" sqref="D33"/>
    </sheetView>
  </sheetViews>
  <sheetFormatPr defaultRowHeight="13.2" x14ac:dyDescent="0.25"/>
  <cols>
    <col min="1" max="1" width="17" customWidth="1"/>
    <col min="2" max="2" width="25.33203125" customWidth="1"/>
    <col min="3" max="3" width="34.44140625" customWidth="1"/>
    <col min="4" max="4" width="32" customWidth="1"/>
  </cols>
  <sheetData>
    <row r="1" spans="1:10" ht="17.399999999999999" x14ac:dyDescent="0.3">
      <c r="B1" s="39" t="s">
        <v>18</v>
      </c>
      <c r="C1" s="39"/>
      <c r="D1" s="39"/>
      <c r="E1" s="39"/>
      <c r="F1" s="39"/>
      <c r="G1" s="39"/>
      <c r="H1" s="39"/>
      <c r="I1" s="39"/>
      <c r="J1" s="39"/>
    </row>
    <row r="2" spans="1:10" ht="18" thickBot="1" x14ac:dyDescent="0.35">
      <c r="B2" s="40" t="s">
        <v>70</v>
      </c>
      <c r="C2" s="40"/>
      <c r="D2" s="40"/>
      <c r="E2" s="40"/>
      <c r="F2" s="40"/>
      <c r="G2" s="40"/>
      <c r="H2" s="40"/>
      <c r="I2" s="40"/>
      <c r="J2" s="40"/>
    </row>
    <row r="3" spans="1:10" ht="55.2" customHeight="1" thickBot="1" x14ac:dyDescent="0.35">
      <c r="A3" s="55" t="s">
        <v>59</v>
      </c>
      <c r="B3" s="55"/>
      <c r="C3" s="56"/>
      <c r="D3" s="35" t="s">
        <v>54</v>
      </c>
      <c r="E3" s="26"/>
      <c r="F3" s="26"/>
      <c r="G3" s="26"/>
      <c r="H3" s="26"/>
      <c r="I3" s="26"/>
      <c r="J3" s="26"/>
    </row>
    <row r="4" spans="1:10" ht="15.6" x14ac:dyDescent="0.3">
      <c r="B4" s="57" t="s">
        <v>19</v>
      </c>
      <c r="C4" s="57"/>
      <c r="D4" s="3">
        <v>-1475707.69</v>
      </c>
    </row>
    <row r="5" spans="1:10" ht="15.6" x14ac:dyDescent="0.3">
      <c r="B5" s="41" t="s">
        <v>20</v>
      </c>
      <c r="C5" s="41"/>
      <c r="D5" s="41"/>
      <c r="E5" s="41"/>
      <c r="F5" s="41"/>
      <c r="G5" s="41"/>
      <c r="H5" s="41"/>
      <c r="I5" s="41"/>
      <c r="J5" s="41"/>
    </row>
    <row r="6" spans="1:10" ht="19.5" customHeight="1" thickBot="1" x14ac:dyDescent="0.35">
      <c r="B6" s="2" t="s">
        <v>21</v>
      </c>
      <c r="D6" s="3">
        <v>-735713.95</v>
      </c>
    </row>
    <row r="7" spans="1:10" ht="17.399999999999999" customHeight="1" thickBot="1" x14ac:dyDescent="0.3">
      <c r="A7" s="58" t="s">
        <v>8</v>
      </c>
      <c r="B7" s="59"/>
      <c r="C7" s="23" t="s">
        <v>9</v>
      </c>
      <c r="D7" s="24" t="s">
        <v>71</v>
      </c>
    </row>
    <row r="8" spans="1:10" ht="19.5" customHeight="1" thickBot="1" x14ac:dyDescent="0.3">
      <c r="A8" s="60">
        <v>3182058.44</v>
      </c>
      <c r="B8" s="61"/>
      <c r="C8" s="36">
        <v>3133604.49</v>
      </c>
      <c r="D8" s="37">
        <f>D6+C8-A8</f>
        <v>-784167.89999999991</v>
      </c>
    </row>
    <row r="9" spans="1:10" s="38" customFormat="1" ht="10.199999999999999" customHeight="1" thickBot="1" x14ac:dyDescent="0.3">
      <c r="A9" s="71" t="s">
        <v>7</v>
      </c>
      <c r="B9" s="72"/>
      <c r="C9" s="72"/>
      <c r="D9" s="73"/>
    </row>
    <row r="10" spans="1:10" ht="16.2" customHeight="1" x14ac:dyDescent="0.25">
      <c r="A10" s="5" t="s">
        <v>10</v>
      </c>
      <c r="B10" s="6">
        <v>83114.92</v>
      </c>
      <c r="C10" s="7">
        <v>108631.95</v>
      </c>
      <c r="D10" s="8">
        <f>C10-B10</f>
        <v>25517.03</v>
      </c>
    </row>
    <row r="11" spans="1:10" ht="15" customHeight="1" x14ac:dyDescent="0.25">
      <c r="A11" s="9" t="s">
        <v>11</v>
      </c>
      <c r="B11" s="10">
        <v>11989.26</v>
      </c>
      <c r="C11" s="11">
        <v>11771.79</v>
      </c>
      <c r="D11" s="12">
        <f>C11-B11</f>
        <v>-217.46999999999935</v>
      </c>
    </row>
    <row r="12" spans="1:10" ht="15" customHeight="1" x14ac:dyDescent="0.25">
      <c r="A12" s="9" t="s">
        <v>13</v>
      </c>
      <c r="B12" s="10">
        <v>146756.07</v>
      </c>
      <c r="C12" s="11">
        <v>154189.04</v>
      </c>
      <c r="D12" s="12">
        <f>C12-B12</f>
        <v>7432.9700000000012</v>
      </c>
    </row>
    <row r="13" spans="1:10" ht="16.8" customHeight="1" thickBot="1" x14ac:dyDescent="0.3">
      <c r="A13" s="13" t="s">
        <v>17</v>
      </c>
      <c r="B13" s="14">
        <v>16866.419999999998</v>
      </c>
      <c r="C13" s="15">
        <v>16499.23</v>
      </c>
      <c r="D13" s="16">
        <f>C13-B13</f>
        <v>-367.18999999999869</v>
      </c>
    </row>
    <row r="14" spans="1:10" ht="16.8" customHeight="1" thickBot="1" x14ac:dyDescent="0.3">
      <c r="A14" s="17" t="s">
        <v>12</v>
      </c>
      <c r="B14" s="18">
        <f>SUM(B10:B13)</f>
        <v>258726.66999999998</v>
      </c>
      <c r="C14" s="19">
        <f>SUM(C10:C13)</f>
        <v>291092.01</v>
      </c>
      <c r="D14" s="20">
        <f>SUM(D10:D13)</f>
        <v>32365.34</v>
      </c>
    </row>
    <row r="15" spans="1:10" ht="13.8" x14ac:dyDescent="0.25">
      <c r="B15" s="74" t="s">
        <v>4</v>
      </c>
      <c r="C15" s="74"/>
      <c r="D15" s="4">
        <f>D8+275242.67</f>
        <v>-508925.22999999992</v>
      </c>
    </row>
    <row r="16" spans="1:10" ht="21" customHeight="1" thickBot="1" x14ac:dyDescent="0.35">
      <c r="B16" s="1" t="s">
        <v>2</v>
      </c>
    </row>
    <row r="17" spans="1:4" ht="16.5" customHeight="1" x14ac:dyDescent="0.25">
      <c r="A17" s="51" t="s">
        <v>41</v>
      </c>
      <c r="B17" s="52"/>
      <c r="C17" s="52"/>
      <c r="D17" s="8">
        <v>78699.06</v>
      </c>
    </row>
    <row r="18" spans="1:4" ht="15.75" customHeight="1" x14ac:dyDescent="0.25">
      <c r="A18" s="45" t="s">
        <v>42</v>
      </c>
      <c r="B18" s="46"/>
      <c r="C18" s="46"/>
      <c r="D18" s="12">
        <v>24325.16</v>
      </c>
    </row>
    <row r="19" spans="1:4" ht="15.75" customHeight="1" x14ac:dyDescent="0.25">
      <c r="A19" s="45" t="s">
        <v>43</v>
      </c>
      <c r="B19" s="46"/>
      <c r="C19" s="46"/>
      <c r="D19" s="12">
        <v>72186.69</v>
      </c>
    </row>
    <row r="20" spans="1:4" ht="15.75" customHeight="1" x14ac:dyDescent="0.25">
      <c r="A20" s="45" t="s">
        <v>0</v>
      </c>
      <c r="B20" s="46"/>
      <c r="C20" s="46"/>
      <c r="D20" s="12">
        <v>92903.32</v>
      </c>
    </row>
    <row r="21" spans="1:4" ht="15.75" customHeight="1" x14ac:dyDescent="0.25">
      <c r="A21" s="45" t="s">
        <v>45</v>
      </c>
      <c r="B21" s="46"/>
      <c r="C21" s="46"/>
      <c r="D21" s="12">
        <v>975487.58</v>
      </c>
    </row>
    <row r="22" spans="1:4" ht="15.75" customHeight="1" x14ac:dyDescent="0.25">
      <c r="A22" s="45" t="s">
        <v>46</v>
      </c>
      <c r="B22" s="46"/>
      <c r="C22" s="46"/>
      <c r="D22" s="12">
        <v>477605.52</v>
      </c>
    </row>
    <row r="23" spans="1:4" ht="15.75" customHeight="1" x14ac:dyDescent="0.25">
      <c r="A23" s="45" t="s">
        <v>47</v>
      </c>
      <c r="B23" s="46"/>
      <c r="C23" s="46"/>
      <c r="D23" s="12">
        <v>18990</v>
      </c>
    </row>
    <row r="24" spans="1:4" ht="15.75" customHeight="1" x14ac:dyDescent="0.25">
      <c r="A24" s="45" t="s">
        <v>44</v>
      </c>
      <c r="B24" s="46"/>
      <c r="C24" s="46"/>
      <c r="D24" s="12">
        <v>424538.65</v>
      </c>
    </row>
    <row r="25" spans="1:4" ht="15.75" customHeight="1" x14ac:dyDescent="0.25">
      <c r="A25" s="45" t="s">
        <v>16</v>
      </c>
      <c r="B25" s="46"/>
      <c r="C25" s="46"/>
      <c r="D25" s="12">
        <v>44097</v>
      </c>
    </row>
    <row r="26" spans="1:4" ht="15.75" customHeight="1" thickBot="1" x14ac:dyDescent="0.3">
      <c r="A26" s="45" t="s">
        <v>48</v>
      </c>
      <c r="B26" s="46"/>
      <c r="C26" s="46"/>
      <c r="D26" s="12">
        <v>9120</v>
      </c>
    </row>
    <row r="27" spans="1:4" ht="17.25" customHeight="1" thickBot="1" x14ac:dyDescent="0.3">
      <c r="A27" s="49" t="s">
        <v>1</v>
      </c>
      <c r="B27" s="50"/>
      <c r="C27" s="50"/>
      <c r="D27" s="25">
        <f>SUM(D17:D26)</f>
        <v>2217952.98</v>
      </c>
    </row>
    <row r="28" spans="1:4" ht="30" customHeight="1" thickBot="1" x14ac:dyDescent="0.35">
      <c r="B28" s="53" t="s">
        <v>14</v>
      </c>
      <c r="C28" s="54"/>
      <c r="D28" s="54"/>
    </row>
    <row r="29" spans="1:4" ht="15.75" customHeight="1" x14ac:dyDescent="0.25">
      <c r="A29" s="51" t="s">
        <v>49</v>
      </c>
      <c r="B29" s="52"/>
      <c r="C29" s="52"/>
      <c r="D29" s="8">
        <v>71337.38</v>
      </c>
    </row>
    <row r="30" spans="1:4" ht="15.75" customHeight="1" x14ac:dyDescent="0.25">
      <c r="A30" s="45" t="s">
        <v>50</v>
      </c>
      <c r="B30" s="46"/>
      <c r="C30" s="46"/>
      <c r="D30" s="12">
        <v>12050.22</v>
      </c>
    </row>
    <row r="31" spans="1:4" ht="15.75" customHeight="1" x14ac:dyDescent="0.25">
      <c r="A31" s="45" t="s">
        <v>51</v>
      </c>
      <c r="B31" s="46"/>
      <c r="C31" s="46"/>
      <c r="D31" s="12">
        <v>158828.89000000001</v>
      </c>
    </row>
    <row r="32" spans="1:4" ht="15.75" customHeight="1" thickBot="1" x14ac:dyDescent="0.3">
      <c r="A32" s="67" t="s">
        <v>52</v>
      </c>
      <c r="B32" s="68"/>
      <c r="C32" s="68"/>
      <c r="D32" s="21">
        <v>16865.89</v>
      </c>
    </row>
    <row r="33" spans="1:4" ht="15.75" customHeight="1" thickBot="1" x14ac:dyDescent="0.3">
      <c r="A33" s="47" t="s">
        <v>15</v>
      </c>
      <c r="B33" s="48"/>
      <c r="C33" s="48"/>
      <c r="D33" s="22">
        <f>SUM(D29:D32)</f>
        <v>259082.38</v>
      </c>
    </row>
    <row r="34" spans="1:4" ht="21" customHeight="1" thickBot="1" x14ac:dyDescent="0.3">
      <c r="B34" s="28" t="s">
        <v>5</v>
      </c>
    </row>
    <row r="35" spans="1:4" ht="16.5" customHeight="1" x14ac:dyDescent="0.25">
      <c r="A35" s="66" t="s">
        <v>24</v>
      </c>
      <c r="B35" s="52"/>
      <c r="C35" s="52"/>
      <c r="D35" s="8">
        <f>9815.7+2651.7</f>
        <v>12467.400000000001</v>
      </c>
    </row>
    <row r="36" spans="1:4" ht="16.5" customHeight="1" x14ac:dyDescent="0.25">
      <c r="A36" s="69" t="s">
        <v>23</v>
      </c>
      <c r="B36" s="70"/>
      <c r="C36" s="70"/>
      <c r="D36" s="27">
        <v>796.5</v>
      </c>
    </row>
    <row r="37" spans="1:4" ht="14.4" customHeight="1" x14ac:dyDescent="0.25">
      <c r="A37" s="62" t="s">
        <v>25</v>
      </c>
      <c r="B37" s="46"/>
      <c r="C37" s="46"/>
      <c r="D37" s="12">
        <v>75</v>
      </c>
    </row>
    <row r="38" spans="1:4" ht="18" customHeight="1" x14ac:dyDescent="0.25">
      <c r="A38" s="62" t="s">
        <v>26</v>
      </c>
      <c r="B38" s="46"/>
      <c r="C38" s="46"/>
      <c r="D38" s="12">
        <v>777</v>
      </c>
    </row>
    <row r="39" spans="1:4" ht="16.5" customHeight="1" x14ac:dyDescent="0.25">
      <c r="A39" s="62" t="s">
        <v>27</v>
      </c>
      <c r="B39" s="46"/>
      <c r="C39" s="46"/>
      <c r="D39" s="12">
        <v>759.1</v>
      </c>
    </row>
    <row r="40" spans="1:4" ht="16.5" customHeight="1" x14ac:dyDescent="0.25">
      <c r="A40" s="62" t="s">
        <v>28</v>
      </c>
      <c r="B40" s="46"/>
      <c r="C40" s="46"/>
      <c r="D40" s="12">
        <f>31630.2+430</f>
        <v>32060.2</v>
      </c>
    </row>
    <row r="41" spans="1:4" ht="16.5" customHeight="1" x14ac:dyDescent="0.25">
      <c r="A41" s="62" t="s">
        <v>69</v>
      </c>
      <c r="B41" s="46"/>
      <c r="C41" s="46"/>
      <c r="D41" s="12">
        <v>2250</v>
      </c>
    </row>
    <row r="42" spans="1:4" ht="15.75" customHeight="1" x14ac:dyDescent="0.25">
      <c r="A42" s="63" t="s">
        <v>53</v>
      </c>
      <c r="B42" s="64"/>
      <c r="C42" s="65"/>
      <c r="D42" s="12">
        <v>4200</v>
      </c>
    </row>
    <row r="43" spans="1:4" ht="15.75" customHeight="1" x14ac:dyDescent="0.25">
      <c r="A43" s="42" t="s">
        <v>29</v>
      </c>
      <c r="B43" s="43"/>
      <c r="C43" s="44"/>
      <c r="D43" s="12">
        <v>150</v>
      </c>
    </row>
    <row r="44" spans="1:4" ht="15.75" customHeight="1" x14ac:dyDescent="0.25">
      <c r="A44" s="42" t="s">
        <v>30</v>
      </c>
      <c r="B44" s="43"/>
      <c r="C44" s="44"/>
      <c r="D44" s="12">
        <v>16521.79</v>
      </c>
    </row>
    <row r="45" spans="1:4" ht="15.75" customHeight="1" x14ac:dyDescent="0.25">
      <c r="A45" s="42" t="s">
        <v>31</v>
      </c>
      <c r="B45" s="43"/>
      <c r="C45" s="44"/>
      <c r="D45" s="12">
        <v>1297.2</v>
      </c>
    </row>
    <row r="46" spans="1:4" ht="15.75" customHeight="1" x14ac:dyDescent="0.25">
      <c r="A46" s="42" t="s">
        <v>32</v>
      </c>
      <c r="B46" s="43"/>
      <c r="C46" s="44"/>
      <c r="D46" s="12">
        <v>464.4</v>
      </c>
    </row>
    <row r="47" spans="1:4" ht="15.75" customHeight="1" x14ac:dyDescent="0.25">
      <c r="A47" s="63" t="s">
        <v>33</v>
      </c>
      <c r="B47" s="64"/>
      <c r="C47" s="65"/>
      <c r="D47" s="27">
        <v>13503.6</v>
      </c>
    </row>
    <row r="48" spans="1:4" ht="15.75" customHeight="1" x14ac:dyDescent="0.25">
      <c r="A48" s="63" t="s">
        <v>36</v>
      </c>
      <c r="B48" s="64"/>
      <c r="C48" s="65"/>
      <c r="D48" s="27">
        <v>500</v>
      </c>
    </row>
    <row r="49" spans="1:4" ht="15.75" customHeight="1" x14ac:dyDescent="0.25">
      <c r="A49" s="63" t="s">
        <v>40</v>
      </c>
      <c r="B49" s="64"/>
      <c r="C49" s="65"/>
      <c r="D49" s="27">
        <v>3210</v>
      </c>
    </row>
    <row r="50" spans="1:4" ht="15.75" customHeight="1" x14ac:dyDescent="0.25">
      <c r="A50" s="63" t="s">
        <v>34</v>
      </c>
      <c r="B50" s="64"/>
      <c r="C50" s="65"/>
      <c r="D50" s="27">
        <v>4377.2</v>
      </c>
    </row>
    <row r="51" spans="1:4" ht="15.75" customHeight="1" x14ac:dyDescent="0.25">
      <c r="A51" s="63" t="s">
        <v>35</v>
      </c>
      <c r="B51" s="64"/>
      <c r="C51" s="65"/>
      <c r="D51" s="27">
        <v>1550</v>
      </c>
    </row>
    <row r="52" spans="1:4" ht="15.75" customHeight="1" x14ac:dyDescent="0.25">
      <c r="A52" s="63" t="s">
        <v>39</v>
      </c>
      <c r="B52" s="64"/>
      <c r="C52" s="65"/>
      <c r="D52" s="27">
        <v>258000</v>
      </c>
    </row>
    <row r="53" spans="1:4" ht="15.75" customHeight="1" x14ac:dyDescent="0.25">
      <c r="A53" s="42" t="s">
        <v>37</v>
      </c>
      <c r="B53" s="43"/>
      <c r="C53" s="44"/>
      <c r="D53" s="27">
        <v>841.9</v>
      </c>
    </row>
    <row r="54" spans="1:4" ht="15.75" customHeight="1" x14ac:dyDescent="0.25">
      <c r="A54" s="42" t="s">
        <v>38</v>
      </c>
      <c r="B54" s="43"/>
      <c r="C54" s="44"/>
      <c r="D54" s="27">
        <v>10043.59</v>
      </c>
    </row>
    <row r="55" spans="1:4" ht="15.75" customHeight="1" x14ac:dyDescent="0.25">
      <c r="A55" s="42" t="s">
        <v>55</v>
      </c>
      <c r="B55" s="43"/>
      <c r="C55" s="44"/>
      <c r="D55" s="27">
        <v>95</v>
      </c>
    </row>
    <row r="56" spans="1:4" ht="15.75" customHeight="1" x14ac:dyDescent="0.25">
      <c r="A56" s="42" t="s">
        <v>56</v>
      </c>
      <c r="B56" s="43"/>
      <c r="C56" s="44"/>
      <c r="D56" s="27">
        <v>3976.3</v>
      </c>
    </row>
    <row r="57" spans="1:4" ht="15.75" customHeight="1" x14ac:dyDescent="0.25">
      <c r="A57" s="42" t="s">
        <v>57</v>
      </c>
      <c r="B57" s="43"/>
      <c r="C57" s="44"/>
      <c r="D57" s="27">
        <f>957.9+2342</f>
        <v>3299.9</v>
      </c>
    </row>
    <row r="58" spans="1:4" ht="15" x14ac:dyDescent="0.25">
      <c r="A58" s="42" t="s">
        <v>58</v>
      </c>
      <c r="B58" s="43"/>
      <c r="C58" s="44"/>
      <c r="D58" s="27">
        <v>1579.7</v>
      </c>
    </row>
    <row r="59" spans="1:4" ht="15.75" customHeight="1" x14ac:dyDescent="0.25">
      <c r="A59" s="42" t="s">
        <v>60</v>
      </c>
      <c r="B59" s="43"/>
      <c r="C59" s="44"/>
      <c r="D59" s="27">
        <v>2660</v>
      </c>
    </row>
    <row r="60" spans="1:4" ht="15.75" customHeight="1" x14ac:dyDescent="0.25">
      <c r="A60" s="42" t="s">
        <v>62</v>
      </c>
      <c r="B60" s="43"/>
      <c r="C60" s="44"/>
      <c r="D60" s="27">
        <v>76050</v>
      </c>
    </row>
    <row r="61" spans="1:4" ht="15.75" customHeight="1" x14ac:dyDescent="0.25">
      <c r="A61" s="42" t="s">
        <v>63</v>
      </c>
      <c r="B61" s="43"/>
      <c r="C61" s="44"/>
      <c r="D61" s="27">
        <v>351334.48</v>
      </c>
    </row>
    <row r="62" spans="1:4" ht="15.75" customHeight="1" x14ac:dyDescent="0.25">
      <c r="A62" s="42" t="s">
        <v>64</v>
      </c>
      <c r="B62" s="43"/>
      <c r="C62" s="44"/>
      <c r="D62" s="27">
        <v>95</v>
      </c>
    </row>
    <row r="63" spans="1:4" ht="15.75" customHeight="1" x14ac:dyDescent="0.25">
      <c r="A63" s="42" t="s">
        <v>65</v>
      </c>
      <c r="B63" s="43"/>
      <c r="C63" s="44"/>
      <c r="D63" s="27">
        <v>7725.8</v>
      </c>
    </row>
    <row r="64" spans="1:4" ht="15.75" customHeight="1" x14ac:dyDescent="0.25">
      <c r="A64" s="42" t="s">
        <v>66</v>
      </c>
      <c r="B64" s="43"/>
      <c r="C64" s="44"/>
      <c r="D64" s="27">
        <v>4375.7</v>
      </c>
    </row>
    <row r="65" spans="1:4" ht="15.75" customHeight="1" x14ac:dyDescent="0.25">
      <c r="A65" s="42" t="s">
        <v>61</v>
      </c>
      <c r="B65" s="43"/>
      <c r="C65" s="44"/>
      <c r="D65" s="27">
        <v>258000</v>
      </c>
    </row>
    <row r="66" spans="1:4" ht="18" customHeight="1" x14ac:dyDescent="0.25">
      <c r="A66" s="42" t="s">
        <v>67</v>
      </c>
      <c r="B66" s="43"/>
      <c r="C66" s="44"/>
      <c r="D66" s="27">
        <v>5781.8</v>
      </c>
    </row>
    <row r="67" spans="1:4" ht="15.75" customHeight="1" x14ac:dyDescent="0.25">
      <c r="A67" s="42" t="s">
        <v>68</v>
      </c>
      <c r="B67" s="43"/>
      <c r="C67" s="44"/>
      <c r="D67" s="27">
        <f>95+95+95</f>
        <v>285</v>
      </c>
    </row>
    <row r="68" spans="1:4" ht="15.75" customHeight="1" x14ac:dyDescent="0.25">
      <c r="A68" s="42" t="s">
        <v>73</v>
      </c>
      <c r="B68" s="43"/>
      <c r="C68" s="44"/>
      <c r="D68" s="27">
        <v>4855.1000000000004</v>
      </c>
    </row>
    <row r="69" spans="1:4" ht="15.75" customHeight="1" x14ac:dyDescent="0.25">
      <c r="A69" s="42" t="s">
        <v>74</v>
      </c>
      <c r="B69" s="43"/>
      <c r="C69" s="44"/>
      <c r="D69" s="27">
        <v>1068.3</v>
      </c>
    </row>
    <row r="70" spans="1:4" ht="15" x14ac:dyDescent="0.25">
      <c r="A70" s="42" t="s">
        <v>75</v>
      </c>
      <c r="B70" s="43"/>
      <c r="C70" s="44"/>
      <c r="D70" s="27">
        <v>2176.1999999999998</v>
      </c>
    </row>
    <row r="71" spans="1:4" ht="15.6" customHeight="1" x14ac:dyDescent="0.25">
      <c r="A71" s="42" t="s">
        <v>76</v>
      </c>
      <c r="B71" s="43"/>
      <c r="C71" s="44"/>
      <c r="D71" s="27">
        <v>95</v>
      </c>
    </row>
    <row r="72" spans="1:4" ht="18" customHeight="1" x14ac:dyDescent="0.25">
      <c r="A72" s="42" t="s">
        <v>77</v>
      </c>
      <c r="B72" s="43"/>
      <c r="C72" s="44"/>
      <c r="D72" s="27">
        <v>9832.4</v>
      </c>
    </row>
    <row r="73" spans="1:4" ht="16.2" customHeight="1" x14ac:dyDescent="0.25">
      <c r="A73" s="42" t="s">
        <v>78</v>
      </c>
      <c r="B73" s="43"/>
      <c r="C73" s="44"/>
      <c r="D73" s="27">
        <v>4298.5</v>
      </c>
    </row>
    <row r="74" spans="1:4" ht="15.75" customHeight="1" x14ac:dyDescent="0.25">
      <c r="A74" s="42" t="s">
        <v>79</v>
      </c>
      <c r="B74" s="43"/>
      <c r="C74" s="44"/>
      <c r="D74" s="27">
        <v>1358.2</v>
      </c>
    </row>
    <row r="75" spans="1:4" ht="15.75" customHeight="1" x14ac:dyDescent="0.25">
      <c r="A75" s="42" t="s">
        <v>80</v>
      </c>
      <c r="B75" s="43"/>
      <c r="C75" s="44"/>
      <c r="D75" s="27">
        <v>309.7</v>
      </c>
    </row>
    <row r="76" spans="1:4" ht="15.75" customHeight="1" x14ac:dyDescent="0.25">
      <c r="A76" s="42" t="s">
        <v>81</v>
      </c>
      <c r="B76" s="43"/>
      <c r="C76" s="44"/>
      <c r="D76" s="27">
        <v>1963.6</v>
      </c>
    </row>
    <row r="77" spans="1:4" ht="15.75" customHeight="1" x14ac:dyDescent="0.25">
      <c r="A77" s="42" t="s">
        <v>82</v>
      </c>
      <c r="B77" s="43"/>
      <c r="C77" s="44"/>
      <c r="D77" s="27">
        <v>210</v>
      </c>
    </row>
    <row r="78" spans="1:4" ht="15.75" customHeight="1" thickBot="1" x14ac:dyDescent="0.3">
      <c r="A78" s="42" t="s">
        <v>83</v>
      </c>
      <c r="B78" s="43"/>
      <c r="C78" s="44"/>
      <c r="D78" s="27">
        <v>2444.8000000000002</v>
      </c>
    </row>
    <row r="79" spans="1:4" ht="15.75" hidden="1" customHeight="1" x14ac:dyDescent="0.25">
      <c r="A79" s="42"/>
      <c r="B79" s="43"/>
      <c r="C79" s="44"/>
      <c r="D79" s="27"/>
    </row>
    <row r="80" spans="1:4" ht="13.8" hidden="1" customHeight="1" x14ac:dyDescent="0.25">
      <c r="A80" s="42"/>
      <c r="B80" s="43"/>
      <c r="C80" s="44"/>
      <c r="D80" s="27"/>
    </row>
    <row r="81" spans="1:4" ht="13.8" hidden="1" customHeight="1" x14ac:dyDescent="0.25">
      <c r="A81" s="42"/>
      <c r="B81" s="43"/>
      <c r="C81" s="44"/>
      <c r="D81" s="27"/>
    </row>
    <row r="82" spans="1:4" ht="15.75" hidden="1" customHeight="1" x14ac:dyDescent="0.25">
      <c r="A82" s="42"/>
      <c r="B82" s="43"/>
      <c r="C82" s="44"/>
      <c r="D82" s="27"/>
    </row>
    <row r="83" spans="1:4" ht="15.75" hidden="1" customHeight="1" x14ac:dyDescent="0.25">
      <c r="A83" s="42"/>
      <c r="B83" s="43"/>
      <c r="C83" s="44"/>
      <c r="D83" s="27"/>
    </row>
    <row r="84" spans="1:4" ht="15.75" hidden="1" customHeight="1" x14ac:dyDescent="0.25">
      <c r="A84" s="42"/>
      <c r="B84" s="43"/>
      <c r="C84" s="44"/>
      <c r="D84" s="27"/>
    </row>
    <row r="85" spans="1:4" ht="15.75" hidden="1" customHeight="1" x14ac:dyDescent="0.25">
      <c r="A85" s="42"/>
      <c r="B85" s="43"/>
      <c r="C85" s="44"/>
      <c r="D85" s="27"/>
    </row>
    <row r="86" spans="1:4" ht="15.75" hidden="1" customHeight="1" x14ac:dyDescent="0.25">
      <c r="A86" s="42"/>
      <c r="B86" s="43"/>
      <c r="C86" s="44"/>
      <c r="D86" s="27"/>
    </row>
    <row r="87" spans="1:4" ht="15.75" hidden="1" customHeight="1" x14ac:dyDescent="0.25">
      <c r="A87" s="42"/>
      <c r="B87" s="43"/>
      <c r="C87" s="44"/>
      <c r="D87" s="27"/>
    </row>
    <row r="88" spans="1:4" ht="15.75" hidden="1" customHeight="1" thickBot="1" x14ac:dyDescent="0.3">
      <c r="A88" s="42"/>
      <c r="B88" s="43"/>
      <c r="C88" s="44"/>
      <c r="D88" s="27"/>
    </row>
    <row r="89" spans="1:4" ht="16.5" customHeight="1" thickBot="1" x14ac:dyDescent="0.3">
      <c r="A89" s="49" t="s">
        <v>3</v>
      </c>
      <c r="B89" s="50"/>
      <c r="C89" s="50"/>
      <c r="D89" s="25">
        <f>SUM(D35:D88)</f>
        <v>1107715.3600000001</v>
      </c>
    </row>
    <row r="90" spans="1:4" s="29" customFormat="1" ht="18" customHeight="1" x14ac:dyDescent="0.3">
      <c r="B90" s="32" t="s">
        <v>6</v>
      </c>
      <c r="C90" s="33"/>
      <c r="D90" s="34">
        <f>D89+D33+D27</f>
        <v>3584750.72</v>
      </c>
    </row>
    <row r="91" spans="1:4" ht="15.6" x14ac:dyDescent="0.25">
      <c r="B91" s="28" t="s">
        <v>22</v>
      </c>
      <c r="C91" s="29"/>
      <c r="D91" s="30">
        <f>C8-D90</f>
        <v>-451146.23</v>
      </c>
    </row>
    <row r="92" spans="1:4" ht="15" customHeight="1" x14ac:dyDescent="0.25">
      <c r="B92" s="28" t="s">
        <v>72</v>
      </c>
      <c r="C92" s="29"/>
      <c r="D92" s="31">
        <f>D4+D91</f>
        <v>-1926853.92</v>
      </c>
    </row>
  </sheetData>
  <mergeCells count="78">
    <mergeCell ref="A36:C36"/>
    <mergeCell ref="A83:C83"/>
    <mergeCell ref="A84:C84"/>
    <mergeCell ref="A38:C38"/>
    <mergeCell ref="A66:C66"/>
    <mergeCell ref="A64:C64"/>
    <mergeCell ref="A77:C77"/>
    <mergeCell ref="A65:C65"/>
    <mergeCell ref="A50:C50"/>
    <mergeCell ref="A51:C51"/>
    <mergeCell ref="A44:C44"/>
    <mergeCell ref="A81:C81"/>
    <mergeCell ref="A72:C72"/>
    <mergeCell ref="A57:C57"/>
    <mergeCell ref="A58:C58"/>
    <mergeCell ref="A62:C62"/>
    <mergeCell ref="A63:C63"/>
    <mergeCell ref="A53:C53"/>
    <mergeCell ref="A39:C39"/>
    <mergeCell ref="A54:C54"/>
    <mergeCell ref="A55:C55"/>
    <mergeCell ref="A56:C56"/>
    <mergeCell ref="A48:C48"/>
    <mergeCell ref="A49:C49"/>
    <mergeCell ref="A52:C52"/>
    <mergeCell ref="A60:C60"/>
    <mergeCell ref="A61:C61"/>
    <mergeCell ref="A41:C41"/>
    <mergeCell ref="A89:C89"/>
    <mergeCell ref="A40:C40"/>
    <mergeCell ref="A42:C42"/>
    <mergeCell ref="A43:C43"/>
    <mergeCell ref="A19:C19"/>
    <mergeCell ref="A35:C35"/>
    <mergeCell ref="A37:C37"/>
    <mergeCell ref="A25:C25"/>
    <mergeCell ref="A32:C32"/>
    <mergeCell ref="A24:C24"/>
    <mergeCell ref="A46:C46"/>
    <mergeCell ref="A45:C45"/>
    <mergeCell ref="A23:C23"/>
    <mergeCell ref="A47:C47"/>
    <mergeCell ref="A85:C85"/>
    <mergeCell ref="A59:C59"/>
    <mergeCell ref="A3:C3"/>
    <mergeCell ref="B4:C4"/>
    <mergeCell ref="A17:C17"/>
    <mergeCell ref="A18:C18"/>
    <mergeCell ref="A21:C21"/>
    <mergeCell ref="B15:C15"/>
    <mergeCell ref="A7:B7"/>
    <mergeCell ref="A8:B8"/>
    <mergeCell ref="A9:D9"/>
    <mergeCell ref="A22:C22"/>
    <mergeCell ref="A20:C20"/>
    <mergeCell ref="A33:C33"/>
    <mergeCell ref="A27:C27"/>
    <mergeCell ref="A29:C29"/>
    <mergeCell ref="A30:C30"/>
    <mergeCell ref="A31:C31"/>
    <mergeCell ref="B28:D28"/>
    <mergeCell ref="A26:C26"/>
    <mergeCell ref="A88:C88"/>
    <mergeCell ref="A67:C67"/>
    <mergeCell ref="A68:C68"/>
    <mergeCell ref="A69:C69"/>
    <mergeCell ref="A70:C70"/>
    <mergeCell ref="A71:C71"/>
    <mergeCell ref="A73:C73"/>
    <mergeCell ref="A74:C74"/>
    <mergeCell ref="A79:C79"/>
    <mergeCell ref="A76:C76"/>
    <mergeCell ref="A80:C80"/>
    <mergeCell ref="A82:C82"/>
    <mergeCell ref="A75:C75"/>
    <mergeCell ref="A87:C87"/>
    <mergeCell ref="A78:C78"/>
    <mergeCell ref="A86:C86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2022-03-17T05:25:19Z</cp:lastPrinted>
  <dcterms:created xsi:type="dcterms:W3CDTF">2012-01-24T09:54:37Z</dcterms:created>
  <dcterms:modified xsi:type="dcterms:W3CDTF">2022-03-17T05:25:26Z</dcterms:modified>
</cp:coreProperties>
</file>