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1" i="1" l="1"/>
  <c r="D40" i="1" l="1"/>
  <c r="D39" i="1" l="1"/>
  <c r="D36" i="1" l="1"/>
  <c r="D33" i="1" l="1"/>
  <c r="D27" i="1"/>
  <c r="D63" i="1" l="1"/>
  <c r="D64" i="1" l="1"/>
  <c r="B14" i="1" l="1"/>
  <c r="C14" i="1"/>
  <c r="D13" i="1"/>
  <c r="D12" i="1" l="1"/>
  <c r="D11" i="1"/>
  <c r="D10" i="1"/>
  <c r="D8" i="1"/>
  <c r="D14" i="1" l="1"/>
  <c r="D65" i="1"/>
  <c r="D66" i="1" s="1"/>
</calcChain>
</file>

<file path=xl/sharedStrings.xml><?xml version="1.0" encoding="utf-8"?>
<sst xmlns="http://schemas.openxmlformats.org/spreadsheetml/2006/main" count="52" uniqueCount="52">
  <si>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</si>
  <si>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</si>
  <si>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</si>
  <si>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</si>
  <si>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</si>
  <si>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</si>
  <si>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</si>
  <si>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</si>
  <si>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</si>
  <si>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</si>
  <si>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</si>
  <si>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</si>
  <si>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</si>
  <si>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</si>
  <si>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</si>
  <si>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</si>
  <si>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</si>
  <si>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ЛОМОНОСОВА, 30</t>
  </si>
  <si>
    <t>ИТОГО расходов по подрядным работам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</si>
  <si>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</si>
  <si>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</si>
  <si>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</si>
  <si>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</si>
  <si>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Год постройки-1962, кирпичный, количество этажей-3, количество подъездов-3, количество квартир-36, газ балонный, общая площадь дома-1532,0, кол-во зарегистрированных-79</t>
  </si>
  <si>
    <t>Ремонт подъездного освещения  /март 2021г</t>
  </si>
  <si>
    <t>Опиловкаи вывоз веток (а/вышка, а/машина)  /апрель 2021г</t>
  </si>
  <si>
    <t>Ремонт подъездного освещения  /май 2021г</t>
  </si>
  <si>
    <t>Замена кранов для полива  /май 2021г</t>
  </si>
  <si>
    <t>Опиловка, вывоз веток  (а/машина)   /май 2021г</t>
  </si>
  <si>
    <t>Поверка и техобслуживание ОДПУ  /май 2021г</t>
  </si>
  <si>
    <t>Ремонт детской площадки, лавочек  /июнь 2021г</t>
  </si>
  <si>
    <t xml:space="preserve">Аварийная служба </t>
  </si>
  <si>
    <t>Услуги паспортной службы</t>
  </si>
  <si>
    <t xml:space="preserve">Услуги по начислению </t>
  </si>
  <si>
    <t>Услуги по содержанию МКД</t>
  </si>
  <si>
    <t xml:space="preserve">Услуги управления МКД </t>
  </si>
  <si>
    <t xml:space="preserve">Тех.обслуживание узла учета теплоэнергии и ХВС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</si>
  <si>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</si>
  <si>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</si>
  <si>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</si>
  <si>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</si>
  <si>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ЕИРКЦ (ведение счета по кап.ремонту)</t>
  </si>
  <si>
    <t>Отсыпка бардюра черноземом  /июль 2021г</t>
  </si>
  <si>
    <t>Ремонт цоколя  /июль 2021г</t>
  </si>
  <si>
    <t>Ремонт освещения 2п  /сентябрь 2021г</t>
  </si>
  <si>
    <t>за     2021 год</t>
  </si>
  <si>
    <t>Тариф на тех/содерж-16,89, СОИ-факт, обслуживание ПУ-1,08 кв.м вознаграждение домкома-105,60 с помещения</t>
  </si>
  <si>
    <t>Задолженность на 01.01.2022г.</t>
  </si>
  <si>
    <t xml:space="preserve">8. Средства на счете дома на 01.01.2022г.    </t>
  </si>
  <si>
    <t>Ремонт подъездного освещения 2п  /октябрь 2021г</t>
  </si>
  <si>
    <t>Вывоз веток с контейнерной площадки  (а/машина)  /октябрь 2021г</t>
  </si>
  <si>
    <t>Ремонт освещения 1п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</si>
</sst>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13" xfId="0" applyFont="1" applyBorder="1" applyAlignment="1">
      <alignment horizontal="center" vertical="top"/>
    </xf>
    <xf numFmtId="0" fontId="7" fillId="0" borderId="14" xfId="0" applyFont="1" applyBorder="1" applyAlignment="1">
      <alignment vertical="top" wrapText="1"/>
    </xf>
    <xf numFmtId="0" fontId="8" fillId="0" borderId="16" xfId="0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0" fontId="8" fillId="0" borderId="19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8" fillId="0" borderId="6" xfId="0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0" fontId="9" fillId="0" borderId="8" xfId="0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4" fontId="2" fillId="0" borderId="10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0" fillId="0" borderId="0" xfId="0" applyFont="1"/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0" fillId="0" borderId="0" xfId="0" applyAlignment="1"/>
    <xf numFmtId="2" fontId="2" fillId="0" borderId="0" xfId="0" applyNumberFormat="1" applyFont="1" applyAlignment="1"/>
    <xf numFmtId="0" fontId="2" fillId="0" borderId="0" xfId="0" applyFont="1" applyAlignment="1"/>
    <xf numFmtId="4" fontId="2" fillId="0" borderId="0" xfId="0" applyNumberFormat="1" applyFont="1" applyFill="1" applyBorder="1" applyAlignment="1"/>
    <xf numFmtId="4" fontId="2" fillId="0" borderId="28" xfId="0" applyNumberFormat="1" applyFont="1" applyBorder="1" applyAlignment="1">
      <alignment vertical="top"/>
    </xf>
    <xf numFmtId="4" fontId="3" fillId="0" borderId="29" xfId="0" applyNumberFormat="1" applyFont="1" applyBorder="1" applyAlignment="1">
      <alignment vertical="top"/>
    </xf>
    <xf numFmtId="4" fontId="3" fillId="0" borderId="30" xfId="0" applyNumberFormat="1" applyFont="1" applyBorder="1" applyAlignment="1">
      <alignment vertical="top"/>
    </xf>
    <xf numFmtId="0" fontId="0" fillId="0" borderId="31" xfId="0" applyBorder="1" applyAlignment="1">
      <alignment vertical="top" wrapText="1"/>
    </xf>
    <xf numFmtId="4" fontId="2" fillId="0" borderId="9" xfId="0" applyNumberFormat="1" applyFont="1" applyBorder="1" applyAlignment="1">
      <alignment horizontal="right" vertical="top"/>
    </xf>
    <xf numFmtId="4" fontId="2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37" xfId="0" applyNumberFormat="1" applyFont="1" applyBorder="1" applyAlignment="1">
      <alignment vertical="top"/>
    </xf>
    <xf numFmtId="4" fontId="2" fillId="0" borderId="14" xfId="0" applyNumberFormat="1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12" xfId="0" applyBorder="1" applyAlignment="1">
      <alignment vertical="top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7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4" fontId="2" fillId="0" borderId="8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5" xfId="0" applyFont="1" applyBorder="1" applyAlignment="1"/>
    <xf numFmtId="0" fontId="5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5" fillId="0" borderId="38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27" xfId="0" applyFont="1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zoomScaleNormal="100" workbookViewId="0">
      <selection activeCell="F6" sqref="F6"/>
    </sheetView>
  </sheetViews>
  <sheetFormatPr defaultRowHeight="13.2" x14ac:dyDescent="0.25"/>
  <cols>
    <col min="1" max="1" width="15.44140625" customWidth="1"/>
    <col min="2" max="2" width="26.21875" customWidth="1"/>
    <col min="3" max="3" width="31" customWidth="1"/>
    <col min="4" max="4" width="35.77734375" customWidth="1"/>
  </cols>
  <sheetData>
    <row r="1" spans="1:10" ht="17.399999999999999" x14ac:dyDescent="0.3">
      <c r="B1" s="39" t="s">
        <v>17</v>
      </c>
      <c r="C1" s="39"/>
      <c r="D1" s="39"/>
      <c r="E1" s="39"/>
      <c r="F1" s="39"/>
      <c r="G1" s="39"/>
      <c r="H1" s="39"/>
      <c r="I1" s="39"/>
      <c r="J1" s="39"/>
    </row>
    <row r="2" spans="1:10" ht="18" thickBot="1" x14ac:dyDescent="0.35">
      <c r="B2" s="40" t="s">
        <v>45</v>
      </c>
      <c r="C2" s="40"/>
      <c r="D2" s="40"/>
      <c r="E2" s="40"/>
      <c r="F2" s="40"/>
      <c r="G2" s="40"/>
      <c r="H2" s="40"/>
      <c r="I2" s="40"/>
      <c r="J2" s="40"/>
    </row>
    <row r="3" spans="1:10" ht="53.4" thickBot="1" x14ac:dyDescent="0.3">
      <c r="A3" s="76" t="s">
        <v>23</v>
      </c>
      <c r="B3" s="76"/>
      <c r="C3" s="77"/>
      <c r="D3" s="36" t="s">
        <v>46</v>
      </c>
    </row>
    <row r="4" spans="1:10" ht="15.6" x14ac:dyDescent="0.3">
      <c r="B4" s="47" t="s">
        <v>19</v>
      </c>
      <c r="C4" s="47"/>
      <c r="D4" s="3">
        <v>-220228.03</v>
      </c>
    </row>
    <row r="5" spans="1:10" ht="15.6" x14ac:dyDescent="0.3">
      <c r="B5" s="41" t="s">
        <v>20</v>
      </c>
      <c r="C5" s="41"/>
      <c r="D5" s="41"/>
      <c r="E5" s="41"/>
      <c r="F5" s="41"/>
      <c r="G5" s="41"/>
      <c r="H5" s="41"/>
      <c r="I5" s="41"/>
      <c r="J5" s="41"/>
    </row>
    <row r="6" spans="1:10" ht="19.5" customHeight="1" thickBot="1" x14ac:dyDescent="0.35">
      <c r="B6" s="2" t="s">
        <v>21</v>
      </c>
      <c r="D6" s="3">
        <v>-108108.32</v>
      </c>
    </row>
    <row r="7" spans="1:10" ht="18" customHeight="1" thickBot="1" x14ac:dyDescent="0.3">
      <c r="A7" s="49" t="s">
        <v>7</v>
      </c>
      <c r="B7" s="50"/>
      <c r="C7" s="5" t="s">
        <v>8</v>
      </c>
      <c r="D7" s="6" t="s">
        <v>47</v>
      </c>
    </row>
    <row r="8" spans="1:10" s="24" customFormat="1" ht="15.6" customHeight="1" thickBot="1" x14ac:dyDescent="0.3">
      <c r="A8" s="51">
        <v>376734.62</v>
      </c>
      <c r="B8" s="52"/>
      <c r="C8" s="37">
        <v>368041.65</v>
      </c>
      <c r="D8" s="38">
        <f>D6+C8-A8</f>
        <v>-116801.28999999998</v>
      </c>
    </row>
    <row r="9" spans="1:10" s="26" customFormat="1" ht="12.75" customHeight="1" thickBot="1" x14ac:dyDescent="0.3">
      <c r="A9" s="53" t="s">
        <v>6</v>
      </c>
      <c r="B9" s="54"/>
      <c r="C9" s="54"/>
      <c r="D9" s="55"/>
    </row>
    <row r="10" spans="1:10" ht="19.5" customHeight="1" x14ac:dyDescent="0.25">
      <c r="A10" s="7" t="s">
        <v>9</v>
      </c>
      <c r="B10" s="8">
        <v>5818.54</v>
      </c>
      <c r="C10" s="9">
        <v>6640.7</v>
      </c>
      <c r="D10" s="10">
        <f>C10-B10</f>
        <v>822.15999999999985</v>
      </c>
    </row>
    <row r="11" spans="1:10" ht="19.5" customHeight="1" x14ac:dyDescent="0.25">
      <c r="A11" s="11" t="s">
        <v>10</v>
      </c>
      <c r="B11" s="12">
        <v>-4159.29</v>
      </c>
      <c r="C11" s="13">
        <v>447.63</v>
      </c>
      <c r="D11" s="14">
        <f>C11-B11</f>
        <v>4606.92</v>
      </c>
    </row>
    <row r="12" spans="1:10" ht="19.5" customHeight="1" x14ac:dyDescent="0.25">
      <c r="A12" s="11" t="s">
        <v>12</v>
      </c>
      <c r="B12" s="12">
        <v>7430.2</v>
      </c>
      <c r="C12" s="13">
        <v>8080.96</v>
      </c>
      <c r="D12" s="14">
        <f>C12-B12</f>
        <v>650.76000000000022</v>
      </c>
    </row>
    <row r="13" spans="1:10" ht="19.5" customHeight="1" thickBot="1" x14ac:dyDescent="0.3">
      <c r="A13" s="15" t="s">
        <v>16</v>
      </c>
      <c r="B13" s="16">
        <v>1975.8</v>
      </c>
      <c r="C13" s="17">
        <v>1903.4</v>
      </c>
      <c r="D13" s="18">
        <f>C13-B13</f>
        <v>-72.399999999999864</v>
      </c>
    </row>
    <row r="14" spans="1:10" ht="19.5" customHeight="1" thickBot="1" x14ac:dyDescent="0.3">
      <c r="A14" s="19" t="s">
        <v>11</v>
      </c>
      <c r="B14" s="20">
        <f>SUM(B10:B13)</f>
        <v>11065.25</v>
      </c>
      <c r="C14" s="21">
        <f>SUM(C10:C13)</f>
        <v>17072.690000000002</v>
      </c>
      <c r="D14" s="22">
        <f>SUM(D10:D13)</f>
        <v>6007.4400000000005</v>
      </c>
    </row>
    <row r="15" spans="1:10" ht="15" customHeight="1" x14ac:dyDescent="0.25">
      <c r="B15" s="48" t="s">
        <v>3</v>
      </c>
      <c r="C15" s="48"/>
      <c r="D15" s="4">
        <f>D8+32239.04</f>
        <v>-84562.249999999971</v>
      </c>
    </row>
    <row r="16" spans="1:10" ht="15.6" x14ac:dyDescent="0.3">
      <c r="B16" s="1" t="s">
        <v>2</v>
      </c>
    </row>
    <row r="17" spans="1:4" ht="6" customHeight="1" thickBot="1" x14ac:dyDescent="0.3"/>
    <row r="18" spans="1:4" ht="18.75" customHeight="1" x14ac:dyDescent="0.25">
      <c r="A18" s="60" t="s">
        <v>31</v>
      </c>
      <c r="B18" s="61"/>
      <c r="C18" s="61"/>
      <c r="D18" s="10">
        <v>10111.200000000001</v>
      </c>
    </row>
    <row r="19" spans="1:4" ht="18.75" customHeight="1" x14ac:dyDescent="0.25">
      <c r="A19" s="62" t="s">
        <v>32</v>
      </c>
      <c r="B19" s="63"/>
      <c r="C19" s="63"/>
      <c r="D19" s="14">
        <v>3149.28</v>
      </c>
    </row>
    <row r="20" spans="1:4" ht="17.25" customHeight="1" x14ac:dyDescent="0.25">
      <c r="A20" s="62" t="s">
        <v>33</v>
      </c>
      <c r="B20" s="63"/>
      <c r="C20" s="63"/>
      <c r="D20" s="14">
        <v>8499.2999999999993</v>
      </c>
    </row>
    <row r="21" spans="1:4" ht="18.75" customHeight="1" x14ac:dyDescent="0.25">
      <c r="A21" s="62" t="s">
        <v>0</v>
      </c>
      <c r="B21" s="63"/>
      <c r="C21" s="63"/>
      <c r="D21" s="14">
        <v>10825.25</v>
      </c>
    </row>
    <row r="22" spans="1:4" ht="18.75" customHeight="1" x14ac:dyDescent="0.25">
      <c r="A22" s="62" t="s">
        <v>34</v>
      </c>
      <c r="B22" s="63"/>
      <c r="C22" s="63"/>
      <c r="D22" s="14">
        <v>141097.20000000001</v>
      </c>
    </row>
    <row r="23" spans="1:4" ht="18" customHeight="1" x14ac:dyDescent="0.25">
      <c r="A23" s="62" t="s">
        <v>35</v>
      </c>
      <c r="B23" s="63"/>
      <c r="C23" s="63"/>
      <c r="D23" s="14">
        <v>43891.8</v>
      </c>
    </row>
    <row r="24" spans="1:4" ht="18" customHeight="1" x14ac:dyDescent="0.25">
      <c r="A24" s="62" t="s">
        <v>36</v>
      </c>
      <c r="B24" s="63"/>
      <c r="C24" s="63"/>
      <c r="D24" s="14">
        <v>18720</v>
      </c>
    </row>
    <row r="25" spans="1:4" ht="18" customHeight="1" x14ac:dyDescent="0.25">
      <c r="A25" s="62" t="s">
        <v>41</v>
      </c>
      <c r="B25" s="63"/>
      <c r="C25" s="63"/>
      <c r="D25" s="14">
        <v>2642.76</v>
      </c>
    </row>
    <row r="26" spans="1:4" ht="18" customHeight="1" thickBot="1" x14ac:dyDescent="0.3">
      <c r="A26" s="72" t="s">
        <v>15</v>
      </c>
      <c r="B26" s="73"/>
      <c r="C26" s="73"/>
      <c r="D26" s="42">
        <v>43240</v>
      </c>
    </row>
    <row r="27" spans="1:4" ht="17.25" customHeight="1" thickBot="1" x14ac:dyDescent="0.3">
      <c r="A27" s="58" t="s">
        <v>1</v>
      </c>
      <c r="B27" s="59"/>
      <c r="C27" s="59"/>
      <c r="D27" s="43">
        <f>SUM(D18:D26)</f>
        <v>282176.79000000004</v>
      </c>
    </row>
    <row r="28" spans="1:4" ht="38.25" customHeight="1" thickBot="1" x14ac:dyDescent="0.3">
      <c r="B28" s="74" t="s">
        <v>13</v>
      </c>
      <c r="C28" s="75"/>
      <c r="D28" s="75"/>
    </row>
    <row r="29" spans="1:4" ht="15.75" customHeight="1" x14ac:dyDescent="0.25">
      <c r="A29" s="60" t="s">
        <v>37</v>
      </c>
      <c r="B29" s="61"/>
      <c r="C29" s="61"/>
      <c r="D29" s="10">
        <v>5920.98</v>
      </c>
    </row>
    <row r="30" spans="1:4" ht="15.75" customHeight="1" x14ac:dyDescent="0.25">
      <c r="A30" s="62" t="s">
        <v>38</v>
      </c>
      <c r="B30" s="63"/>
      <c r="C30" s="63"/>
      <c r="D30" s="14">
        <v>320.11</v>
      </c>
    </row>
    <row r="31" spans="1:4" ht="15.75" customHeight="1" x14ac:dyDescent="0.25">
      <c r="A31" s="62" t="s">
        <v>39</v>
      </c>
      <c r="B31" s="63"/>
      <c r="C31" s="63"/>
      <c r="D31" s="14">
        <v>5876.76</v>
      </c>
    </row>
    <row r="32" spans="1:4" ht="15.75" customHeight="1" thickBot="1" x14ac:dyDescent="0.3">
      <c r="A32" s="67" t="s">
        <v>40</v>
      </c>
      <c r="B32" s="68"/>
      <c r="C32" s="68"/>
      <c r="D32" s="35">
        <v>1976.22</v>
      </c>
    </row>
    <row r="33" spans="1:4" ht="15.75" customHeight="1" thickBot="1" x14ac:dyDescent="0.3">
      <c r="A33" s="56" t="s">
        <v>14</v>
      </c>
      <c r="B33" s="57"/>
      <c r="C33" s="57"/>
      <c r="D33" s="23">
        <f>SUM(D29:D32)</f>
        <v>14094.069999999998</v>
      </c>
    </row>
    <row r="34" spans="1:4" s="24" customFormat="1" ht="28.5" customHeight="1" thickBot="1" x14ac:dyDescent="0.35">
      <c r="B34" s="25" t="s">
        <v>4</v>
      </c>
      <c r="C34" s="29"/>
      <c r="D34" s="30"/>
    </row>
    <row r="35" spans="1:4" s="24" customFormat="1" ht="16.2" customHeight="1" x14ac:dyDescent="0.25">
      <c r="A35" s="69" t="s">
        <v>24</v>
      </c>
      <c r="B35" s="70"/>
      <c r="C35" s="71"/>
      <c r="D35" s="10">
        <v>75</v>
      </c>
    </row>
    <row r="36" spans="1:4" s="24" customFormat="1" ht="15" customHeight="1" x14ac:dyDescent="0.25">
      <c r="A36" s="64" t="s">
        <v>25</v>
      </c>
      <c r="B36" s="65"/>
      <c r="C36" s="66"/>
      <c r="D36" s="34">
        <f>3204.4+20500</f>
        <v>23704.400000000001</v>
      </c>
    </row>
    <row r="37" spans="1:4" s="24" customFormat="1" ht="15" customHeight="1" x14ac:dyDescent="0.25">
      <c r="A37" s="62" t="s">
        <v>26</v>
      </c>
      <c r="B37" s="63"/>
      <c r="C37" s="63"/>
      <c r="D37" s="14">
        <v>65</v>
      </c>
    </row>
    <row r="38" spans="1:4" s="24" customFormat="1" ht="15" customHeight="1" x14ac:dyDescent="0.25">
      <c r="A38" s="62" t="s">
        <v>27</v>
      </c>
      <c r="B38" s="63"/>
      <c r="C38" s="63"/>
      <c r="D38" s="14">
        <v>965.1</v>
      </c>
    </row>
    <row r="39" spans="1:4" s="24" customFormat="1" ht="15" customHeight="1" x14ac:dyDescent="0.25">
      <c r="A39" s="62" t="s">
        <v>28</v>
      </c>
      <c r="B39" s="63"/>
      <c r="C39" s="63"/>
      <c r="D39" s="14">
        <f>1438.6+2038.6+16942.1</f>
        <v>20419.3</v>
      </c>
    </row>
    <row r="40" spans="1:4" s="24" customFormat="1" ht="15" customHeight="1" x14ac:dyDescent="0.25">
      <c r="A40" s="62" t="s">
        <v>29</v>
      </c>
      <c r="B40" s="63"/>
      <c r="C40" s="63"/>
      <c r="D40" s="14">
        <f>11172+1770</f>
        <v>12942</v>
      </c>
    </row>
    <row r="41" spans="1:4" s="24" customFormat="1" ht="15" customHeight="1" x14ac:dyDescent="0.25">
      <c r="A41" s="62" t="s">
        <v>30</v>
      </c>
      <c r="B41" s="63"/>
      <c r="C41" s="63"/>
      <c r="D41" s="14">
        <f>2856.1+759.6</f>
        <v>3615.7</v>
      </c>
    </row>
    <row r="42" spans="1:4" s="24" customFormat="1" ht="15" customHeight="1" x14ac:dyDescent="0.25">
      <c r="A42" s="62" t="s">
        <v>42</v>
      </c>
      <c r="B42" s="63"/>
      <c r="C42" s="63"/>
      <c r="D42" s="14">
        <v>1077.2</v>
      </c>
    </row>
    <row r="43" spans="1:4" s="24" customFormat="1" ht="15" customHeight="1" x14ac:dyDescent="0.25">
      <c r="A43" s="62" t="s">
        <v>43</v>
      </c>
      <c r="B43" s="63"/>
      <c r="C43" s="63"/>
      <c r="D43" s="14">
        <v>4506.1000000000004</v>
      </c>
    </row>
    <row r="44" spans="1:4" s="24" customFormat="1" ht="15" customHeight="1" x14ac:dyDescent="0.25">
      <c r="A44" s="62" t="s">
        <v>44</v>
      </c>
      <c r="B44" s="63"/>
      <c r="C44" s="63"/>
      <c r="D44" s="14">
        <v>1190</v>
      </c>
    </row>
    <row r="45" spans="1:4" s="24" customFormat="1" ht="15" customHeight="1" x14ac:dyDescent="0.25">
      <c r="A45" s="62" t="s">
        <v>49</v>
      </c>
      <c r="B45" s="63"/>
      <c r="C45" s="63"/>
      <c r="D45" s="14">
        <v>105</v>
      </c>
    </row>
    <row r="46" spans="1:4" s="24" customFormat="1" ht="15" customHeight="1" x14ac:dyDescent="0.25">
      <c r="A46" s="62" t="s">
        <v>50</v>
      </c>
      <c r="B46" s="63"/>
      <c r="C46" s="63"/>
      <c r="D46" s="14">
        <v>1879.3</v>
      </c>
    </row>
    <row r="47" spans="1:4" s="24" customFormat="1" ht="15" customHeight="1" thickBot="1" x14ac:dyDescent="0.3">
      <c r="A47" s="62" t="s">
        <v>51</v>
      </c>
      <c r="B47" s="63"/>
      <c r="C47" s="63"/>
      <c r="D47" s="14">
        <v>105</v>
      </c>
    </row>
    <row r="48" spans="1:4" s="24" customFormat="1" ht="15" hidden="1" customHeight="1" x14ac:dyDescent="0.25">
      <c r="A48" s="62"/>
      <c r="B48" s="63"/>
      <c r="C48" s="63"/>
      <c r="D48" s="14"/>
    </row>
    <row r="49" spans="1:4" s="24" customFormat="1" ht="15" hidden="1" customHeight="1" x14ac:dyDescent="0.25">
      <c r="A49" s="62"/>
      <c r="B49" s="63"/>
      <c r="C49" s="63"/>
      <c r="D49" s="14"/>
    </row>
    <row r="50" spans="1:4" s="24" customFormat="1" ht="15" hidden="1" customHeight="1" x14ac:dyDescent="0.25">
      <c r="A50" s="62"/>
      <c r="B50" s="63"/>
      <c r="C50" s="63"/>
      <c r="D50" s="14"/>
    </row>
    <row r="51" spans="1:4" s="24" customFormat="1" ht="15" hidden="1" customHeight="1" x14ac:dyDescent="0.25">
      <c r="A51" s="62"/>
      <c r="B51" s="63"/>
      <c r="C51" s="63"/>
      <c r="D51" s="14"/>
    </row>
    <row r="52" spans="1:4" s="24" customFormat="1" ht="15" hidden="1" customHeight="1" x14ac:dyDescent="0.25">
      <c r="A52" s="62"/>
      <c r="B52" s="63"/>
      <c r="C52" s="63"/>
      <c r="D52" s="14"/>
    </row>
    <row r="53" spans="1:4" s="24" customFormat="1" ht="15" hidden="1" customHeight="1" x14ac:dyDescent="0.25">
      <c r="A53" s="62"/>
      <c r="B53" s="63"/>
      <c r="C53" s="63"/>
      <c r="D53" s="14"/>
    </row>
    <row r="54" spans="1:4" s="24" customFormat="1" ht="15" hidden="1" customHeight="1" x14ac:dyDescent="0.25">
      <c r="A54" s="62"/>
      <c r="B54" s="63"/>
      <c r="C54" s="63"/>
      <c r="D54" s="14"/>
    </row>
    <row r="55" spans="1:4" s="24" customFormat="1" ht="15" hidden="1" customHeight="1" x14ac:dyDescent="0.25">
      <c r="A55" s="62"/>
      <c r="B55" s="63"/>
      <c r="C55" s="63"/>
      <c r="D55" s="14"/>
    </row>
    <row r="56" spans="1:4" s="24" customFormat="1" ht="15" hidden="1" customHeight="1" x14ac:dyDescent="0.25">
      <c r="A56" s="62"/>
      <c r="B56" s="63"/>
      <c r="C56" s="63"/>
      <c r="D56" s="14"/>
    </row>
    <row r="57" spans="1:4" s="24" customFormat="1" ht="15" hidden="1" customHeight="1" x14ac:dyDescent="0.25">
      <c r="A57" s="62"/>
      <c r="B57" s="63"/>
      <c r="C57" s="63"/>
      <c r="D57" s="14"/>
    </row>
    <row r="58" spans="1:4" s="24" customFormat="1" ht="15" hidden="1" customHeight="1" x14ac:dyDescent="0.25">
      <c r="A58" s="62"/>
      <c r="B58" s="63"/>
      <c r="C58" s="63"/>
      <c r="D58" s="14"/>
    </row>
    <row r="59" spans="1:4" s="24" customFormat="1" ht="15" hidden="1" customHeight="1" x14ac:dyDescent="0.25">
      <c r="A59" s="62"/>
      <c r="B59" s="63"/>
      <c r="C59" s="63"/>
      <c r="D59" s="14"/>
    </row>
    <row r="60" spans="1:4" s="24" customFormat="1" ht="15" hidden="1" customHeight="1" x14ac:dyDescent="0.25">
      <c r="A60" s="62"/>
      <c r="B60" s="63"/>
      <c r="C60" s="63"/>
      <c r="D60" s="14"/>
    </row>
    <row r="61" spans="1:4" s="24" customFormat="1" ht="15" hidden="1" customHeight="1" x14ac:dyDescent="0.25">
      <c r="A61" s="62"/>
      <c r="B61" s="63"/>
      <c r="C61" s="63"/>
      <c r="D61" s="14"/>
    </row>
    <row r="62" spans="1:4" s="24" customFormat="1" ht="15" hidden="1" customHeight="1" thickBot="1" x14ac:dyDescent="0.3">
      <c r="A62" s="62"/>
      <c r="B62" s="63"/>
      <c r="C62" s="63"/>
      <c r="D62" s="14"/>
    </row>
    <row r="63" spans="1:4" s="24" customFormat="1" ht="18.75" customHeight="1" thickBot="1" x14ac:dyDescent="0.3">
      <c r="A63" s="44" t="s">
        <v>18</v>
      </c>
      <c r="B63" s="45"/>
      <c r="C63" s="46"/>
      <c r="D63" s="33">
        <f>SUM(D35:D62)</f>
        <v>70649.100000000006</v>
      </c>
    </row>
    <row r="64" spans="1:4" ht="18" customHeight="1" x14ac:dyDescent="0.3">
      <c r="B64" s="31" t="s">
        <v>5</v>
      </c>
      <c r="C64" s="29"/>
      <c r="D64" s="32">
        <f>D27+D33+D63</f>
        <v>366919.96000000008</v>
      </c>
    </row>
    <row r="65" spans="2:4" ht="15.6" x14ac:dyDescent="0.25">
      <c r="B65" s="25" t="s">
        <v>22</v>
      </c>
      <c r="C65" s="24"/>
      <c r="D65" s="27">
        <f>C8-D64</f>
        <v>1121.6899999999441</v>
      </c>
    </row>
    <row r="66" spans="2:4" ht="15" customHeight="1" x14ac:dyDescent="0.25">
      <c r="B66" s="25" t="s">
        <v>48</v>
      </c>
      <c r="C66" s="24"/>
      <c r="D66" s="28">
        <f>D4+D65</f>
        <v>-219106.34000000005</v>
      </c>
    </row>
  </sheetData>
  <mergeCells count="51">
    <mergeCell ref="A26:C26"/>
    <mergeCell ref="B28:D28"/>
    <mergeCell ref="A25:C25"/>
    <mergeCell ref="A3:C3"/>
    <mergeCell ref="A20:C20"/>
    <mergeCell ref="A21:C21"/>
    <mergeCell ref="A22:C22"/>
    <mergeCell ref="A23:C23"/>
    <mergeCell ref="A48:C48"/>
    <mergeCell ref="A62:C62"/>
    <mergeCell ref="A49:C49"/>
    <mergeCell ref="A50:C50"/>
    <mergeCell ref="A51:C51"/>
    <mergeCell ref="A53:C53"/>
    <mergeCell ref="A54:C54"/>
    <mergeCell ref="A55:C55"/>
    <mergeCell ref="A52:C52"/>
    <mergeCell ref="A56:C56"/>
    <mergeCell ref="A57:C57"/>
    <mergeCell ref="A59:C59"/>
    <mergeCell ref="A60:C60"/>
    <mergeCell ref="A61:C61"/>
    <mergeCell ref="A58:C58"/>
    <mergeCell ref="A45:C45"/>
    <mergeCell ref="A46:C46"/>
    <mergeCell ref="A47:C47"/>
    <mergeCell ref="A29:C29"/>
    <mergeCell ref="A30:C30"/>
    <mergeCell ref="A31:C31"/>
    <mergeCell ref="A42:C42"/>
    <mergeCell ref="A43:C43"/>
    <mergeCell ref="A44:C44"/>
    <mergeCell ref="A32:C32"/>
    <mergeCell ref="A38:C38"/>
    <mergeCell ref="A35:C35"/>
    <mergeCell ref="A63:C63"/>
    <mergeCell ref="B4:C4"/>
    <mergeCell ref="B15:C15"/>
    <mergeCell ref="A7:B7"/>
    <mergeCell ref="A8:B8"/>
    <mergeCell ref="A9:D9"/>
    <mergeCell ref="A33:C33"/>
    <mergeCell ref="A27:C27"/>
    <mergeCell ref="A18:C18"/>
    <mergeCell ref="A39:C39"/>
    <mergeCell ref="A40:C40"/>
    <mergeCell ref="A41:C41"/>
    <mergeCell ref="A37:C37"/>
    <mergeCell ref="A19:C19"/>
    <mergeCell ref="A24:C24"/>
    <mergeCell ref="A36:C36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2022-03-15T02:47:32Z</cp:lastPrinted>
  <dcterms:created xsi:type="dcterms:W3CDTF">2012-01-24T09:54:37Z</dcterms:created>
  <dcterms:modified xsi:type="dcterms:W3CDTF">2022-03-15T02:48:07Z</dcterms:modified>
</cp:coreProperties>
</file>