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62" i="1" l="1"/>
  <c r="D54" i="1" l="1"/>
  <c r="D51" i="1" l="1"/>
  <c r="D49" i="1" l="1"/>
  <c r="D41" i="1" l="1"/>
  <c r="D35" i="1" l="1"/>
  <c r="D33" i="1" l="1"/>
  <c r="D79" i="1" l="1"/>
  <c r="D27" i="1" l="1"/>
  <c r="B14" i="1" l="1"/>
  <c r="C14" i="1"/>
  <c r="D13" i="1"/>
  <c r="D12" i="1" l="1"/>
  <c r="D11" i="1"/>
  <c r="D10" i="1"/>
  <c r="D8" i="1"/>
  <c r="D14" i="1" l="1"/>
  <c r="D80" i="1"/>
  <c r="D81" i="1" s="1"/>
  <c r="D82" i="1" s="1"/>
</calcChain>
</file>

<file path=xl/sharedStrings.xml><?xml version="1.0" encoding="utf-8"?>
<sst xmlns="http://schemas.openxmlformats.org/spreadsheetml/2006/main" count="70" uniqueCount="70">
  <si>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</si>
  <si>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</si>
  <si>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</si>
  <si>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</si>
  <si>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</si>
  <si>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</si>
  <si>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</si>
  <si>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</si>
  <si>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</si>
  <si>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</si>
  <si>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</si>
  <si>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</si>
  <si>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</si>
  <si>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</si>
  <si>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</si>
  <si>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</si>
  <si>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</si>
  <si>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Отведение стоков ОИ</t>
  </si>
  <si>
    <t>ОТЧЕТ по дому ЛЕНИНГРАДСКАЯ, 57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</si>
  <si>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</si>
  <si>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</si>
  <si>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</si>
  <si>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</si>
  <si>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Ремонт системы отопления кв.39,43  /январь 2021г</t>
  </si>
  <si>
    <t>Крепление стояка канализации кв.85  /январь 2021г</t>
  </si>
  <si>
    <t>Ремонт освещения  /январь 2021г</t>
  </si>
  <si>
    <t>Год постройки-1989, панельный, количество этажей-9, количество подъездов-3, количество лифтов-3, оборудован стационарными эл/плитами,  количество квартир-107, общая площадь дома-6016,10, кол-во зарегистрированных-253</t>
  </si>
  <si>
    <t>Замена стояков системы ХВС, ГВС кв.29, 25  /февраль 2021г</t>
  </si>
  <si>
    <t>Ремонт системы отопления в 1 подъезде  /февраль 2021г</t>
  </si>
  <si>
    <t>Ремонт освещения 2п /март 2021г</t>
  </si>
  <si>
    <t>Материалы для субботника  /апрель 2021г</t>
  </si>
  <si>
    <t>Установка п/ящиков для сбора показаний  /апрель 2021г</t>
  </si>
  <si>
    <t>Замена стояков с-мы отопления кв.76, 80  /март 2021г</t>
  </si>
  <si>
    <t>Подключение домофона кв.1  /май 2021г</t>
  </si>
  <si>
    <t>Демонтаж лавочки и урн  /май 2021г</t>
  </si>
  <si>
    <t>Вывоз веток  (а/машина)   /май 2021г</t>
  </si>
  <si>
    <t>Ремонт кровли /июнь 2021</t>
  </si>
  <si>
    <t>Устранение течи соединения кв.76, 103  /июнь 2021г</t>
  </si>
  <si>
    <t>Поливочный кран 2п  /июнь 2021г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</si>
  <si>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</si>
  <si>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</si>
  <si>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</si>
  <si>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</si>
  <si>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>Комплексное обслуживание лифтов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</si>
  <si>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</si>
  <si>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</si>
  <si>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</si>
  <si>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</si>
  <si>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</si>
  <si>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отведению стоков на содержание ОИ </t>
  </si>
  <si>
    <t>Установка лавочек и урн /июль 2021г</t>
  </si>
  <si>
    <t>Ремонт мусорных баков 1-3п  /июль 2021г</t>
  </si>
  <si>
    <t>Чистка и мойка мусоропровода /август 2021г</t>
  </si>
  <si>
    <t>Поверка преобразователя давления измерительного  /сентябрь 2021г</t>
  </si>
  <si>
    <t>Ремонт межпанельных швов кв.68,72,69,65,105,27,40,61 /сентябрь 2021г</t>
  </si>
  <si>
    <t>Замена и покраска перил 2п  /август 2021г</t>
  </si>
  <si>
    <t>Ремонт лавочки  /август 2021г</t>
  </si>
  <si>
    <t>Страхование лифтов (Энергогарант) /февраль 2021г</t>
  </si>
  <si>
    <t>за    2021 год</t>
  </si>
  <si>
    <t>Тариф на тех/содерж-19,68, СОИ-факт, обслуживание ПУ-0,21 кв.м, вознаграждение домкома-84,47 с помещения</t>
  </si>
  <si>
    <t>Задолженность на 01.01.2022г.</t>
  </si>
  <si>
    <t xml:space="preserve">Периодическое техническое освидетельствование лифтов </t>
  </si>
  <si>
    <t xml:space="preserve">8. Средства на счете дома на 01.01.2022г.    </t>
  </si>
  <si>
    <t>Ремонт мусорной трубы   /октябрь 2021г</t>
  </si>
  <si>
    <t>Ремонтные работы  по замене стояков ГВ, ХВ кв.62,66  /октябрь 2021г</t>
  </si>
  <si>
    <t>Наладочные работы ОДПУ   /октябрь 2021г</t>
  </si>
  <si>
    <t>Осмотр и ремонт с-мы вентиляции кв.71  /октябрь 2021г</t>
  </si>
  <si>
    <t>Ремонт освещения 2,3 п  /ноябрь 2021г</t>
  </si>
  <si>
    <t>Замена разводки канализации, ГВС,ХВС кв.66  /ноябрь 2021г</t>
  </si>
  <si>
    <t>Ремонт подъездного освещения  /декабрь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</si>
</sst>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1">
    <xf numFmtId="0" fontId="0" fillId="0" borderId="0" xfId="0"/>
    <xf numFmtId="4" fontId="1" fillId="0" borderId="0" xfId="0" applyNumberFormat="1" applyFont="1"/>
    <xf numFmtId="4" fontId="5" fillId="2" borderId="0" xfId="0" applyNumberFormat="1" applyFont="1" applyFill="1" applyAlignment="1">
      <alignment vertical="top"/>
    </xf>
    <xf numFmtId="4" fontId="2" fillId="0" borderId="5" xfId="0" applyNumberFormat="1" applyFont="1" applyBorder="1" applyAlignment="1">
      <alignment vertical="top"/>
    </xf>
    <xf numFmtId="4" fontId="2" fillId="0" borderId="3" xfId="0" applyNumberFormat="1" applyFont="1" applyBorder="1" applyAlignment="1">
      <alignment vertical="top"/>
    </xf>
    <xf numFmtId="0" fontId="7" fillId="0" borderId="15" xfId="0" applyFont="1" applyBorder="1" applyAlignment="1">
      <alignment vertical="top"/>
    </xf>
    <xf numFmtId="4" fontId="2" fillId="0" borderId="16" xfId="0" applyNumberFormat="1" applyFont="1" applyBorder="1" applyAlignment="1">
      <alignment vertical="top"/>
    </xf>
    <xf numFmtId="4" fontId="2" fillId="0" borderId="17" xfId="0" applyNumberFormat="1" applyFont="1" applyBorder="1" applyAlignment="1">
      <alignment vertical="top"/>
    </xf>
    <xf numFmtId="4" fontId="2" fillId="0" borderId="7" xfId="0" applyNumberFormat="1" applyFont="1" applyBorder="1" applyAlignment="1">
      <alignment vertical="top"/>
    </xf>
    <xf numFmtId="0" fontId="7" fillId="0" borderId="18" xfId="0" applyFont="1" applyBorder="1" applyAlignment="1">
      <alignment vertical="top"/>
    </xf>
    <xf numFmtId="4" fontId="2" fillId="0" borderId="19" xfId="0" applyNumberFormat="1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0" fontId="8" fillId="0" borderId="22" xfId="0" applyFont="1" applyBorder="1" applyAlignment="1">
      <alignment vertical="top"/>
    </xf>
    <xf numFmtId="4" fontId="1" fillId="0" borderId="13" xfId="0" applyNumberFormat="1" applyFont="1" applyBorder="1" applyAlignment="1">
      <alignment vertical="top"/>
    </xf>
    <xf numFmtId="4" fontId="1" fillId="0" borderId="23" xfId="0" applyNumberFormat="1" applyFont="1" applyBorder="1" applyAlignment="1">
      <alignment vertical="top"/>
    </xf>
    <xf numFmtId="4" fontId="1" fillId="0" borderId="14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4" fontId="1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/>
    </xf>
    <xf numFmtId="0" fontId="9" fillId="0" borderId="0" xfId="0" applyFont="1" applyAlignment="1">
      <alignment horizontal="left"/>
    </xf>
    <xf numFmtId="4" fontId="2" fillId="0" borderId="10" xfId="0" applyNumberFormat="1" applyFont="1" applyBorder="1" applyAlignment="1">
      <alignment vertical="top"/>
    </xf>
    <xf numFmtId="4" fontId="2" fillId="0" borderId="30" xfId="0" applyNumberFormat="1" applyFont="1" applyBorder="1" applyAlignment="1">
      <alignment vertical="top"/>
    </xf>
    <xf numFmtId="4" fontId="1" fillId="0" borderId="31" xfId="0" applyNumberFormat="1" applyFont="1" applyBorder="1" applyAlignment="1">
      <alignment vertical="top"/>
    </xf>
    <xf numFmtId="0" fontId="0" fillId="0" borderId="0" xfId="0" applyAlignment="1"/>
    <xf numFmtId="0" fontId="0" fillId="0" borderId="32" xfId="0" applyBorder="1" applyAlignment="1">
      <alignment vertical="top" wrapText="1"/>
    </xf>
    <xf numFmtId="4" fontId="1" fillId="0" borderId="9" xfId="0" applyNumberFormat="1" applyFont="1" applyBorder="1" applyAlignment="1">
      <alignment horizontal="right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1" fillId="0" borderId="0" xfId="0" applyFont="1" applyAlignment="1"/>
    <xf numFmtId="43" fontId="0" fillId="0" borderId="0" xfId="1" applyFont="1"/>
    <xf numFmtId="4" fontId="2" fillId="0" borderId="34" xfId="0" applyNumberFormat="1" applyFont="1" applyBorder="1" applyAlignment="1">
      <alignment vertical="top"/>
    </xf>
    <xf numFmtId="0" fontId="0" fillId="0" borderId="2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" xfId="0" applyBorder="1" applyAlignment="1">
      <alignment vertical="top"/>
    </xf>
    <xf numFmtId="0" fontId="4" fillId="0" borderId="22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4" fontId="1" fillId="0" borderId="8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right" vertical="top"/>
    </xf>
    <xf numFmtId="4" fontId="0" fillId="0" borderId="23" xfId="0" applyNumberFormat="1" applyFont="1" applyBorder="1" applyAlignment="1"/>
    <xf numFmtId="0" fontId="0" fillId="0" borderId="23" xfId="0" applyFont="1" applyBorder="1" applyAlignment="1"/>
    <xf numFmtId="0" fontId="0" fillId="0" borderId="12" xfId="0" applyFont="1" applyBorder="1" applyAlignment="1"/>
    <xf numFmtId="0" fontId="0" fillId="0" borderId="15" xfId="0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20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0" xfId="0" applyFont="1" applyAlignment="1"/>
    <xf numFmtId="0" fontId="4" fillId="0" borderId="0" xfId="0" applyFont="1" applyBorder="1" applyAlignment="1">
      <alignment horizontal="right" vertical="top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5" fillId="0" borderId="0" xfId="0" applyFont="1" applyAlignment="1">
      <alignment horizontal="left" vertical="top"/>
    </xf>
    <xf numFmtId="4" fontId="1" fillId="0" borderId="0" xfId="0" applyNumberFormat="1" applyFont="1" applyFill="1" applyBorder="1" applyAlignment="1">
      <alignment vertical="top"/>
    </xf>
    <xf numFmtId="0" fontId="5" fillId="0" borderId="23" xfId="0" applyFont="1" applyBorder="1" applyAlignment="1">
      <alignment vertical="top" wrapText="1"/>
    </xf>
    <xf numFmtId="0" fontId="5" fillId="0" borderId="23" xfId="0" applyFont="1" applyBorder="1" applyAlignment="1">
      <alignment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topLeftCell="A16" zoomScaleNormal="100" workbookViewId="0">
      <selection activeCell="A31" sqref="A31:C31"/>
    </sheetView>
  </sheetViews>
  <sheetFormatPr defaultRowHeight="13.2" x14ac:dyDescent="0.25"/>
  <cols>
    <col min="1" max="1" width="20.44140625" customWidth="1"/>
    <col min="2" max="2" width="26.44140625" customWidth="1"/>
    <col min="3" max="3" width="32.77734375" customWidth="1"/>
    <col min="4" max="4" width="29.109375" customWidth="1"/>
  </cols>
  <sheetData>
    <row r="1" spans="1:10" ht="15.6" x14ac:dyDescent="0.3">
      <c r="B1" s="33" t="s">
        <v>18</v>
      </c>
      <c r="C1" s="33"/>
      <c r="D1" s="33"/>
      <c r="E1" s="33"/>
      <c r="F1" s="33"/>
      <c r="G1" s="33"/>
      <c r="H1" s="33"/>
      <c r="I1" s="33"/>
      <c r="J1" s="33"/>
    </row>
    <row r="2" spans="1:10" ht="16.2" thickBot="1" x14ac:dyDescent="0.35">
      <c r="B2" s="25" t="s">
        <v>58</v>
      </c>
      <c r="C2" s="25"/>
      <c r="D2" s="25"/>
      <c r="E2" s="25"/>
      <c r="F2" s="25"/>
      <c r="G2" s="25"/>
      <c r="H2" s="25"/>
      <c r="I2" s="25"/>
      <c r="J2" s="25"/>
    </row>
    <row r="3" spans="1:10" ht="56.4" customHeight="1" thickBot="1" x14ac:dyDescent="0.35">
      <c r="A3" s="58" t="s">
        <v>26</v>
      </c>
      <c r="B3" s="58"/>
      <c r="C3" s="59"/>
      <c r="D3" s="30" t="s">
        <v>59</v>
      </c>
      <c r="E3" s="25"/>
      <c r="F3" s="25"/>
      <c r="G3" s="25"/>
      <c r="H3" s="25"/>
      <c r="I3" s="25"/>
      <c r="J3" s="25"/>
    </row>
    <row r="4" spans="1:10" ht="15.6" x14ac:dyDescent="0.3">
      <c r="B4" s="62" t="s">
        <v>19</v>
      </c>
      <c r="C4" s="62"/>
      <c r="D4" s="1">
        <v>-420911.1</v>
      </c>
    </row>
    <row r="5" spans="1:10" ht="15.6" x14ac:dyDescent="0.3">
      <c r="B5" s="34" t="s">
        <v>20</v>
      </c>
      <c r="C5" s="34"/>
      <c r="D5" s="34"/>
      <c r="E5" s="34"/>
      <c r="F5" s="34"/>
      <c r="G5" s="34"/>
      <c r="H5" s="34"/>
      <c r="I5" s="34"/>
      <c r="J5" s="34"/>
    </row>
    <row r="6" spans="1:10" s="16" customFormat="1" ht="15.75" customHeight="1" thickBot="1" x14ac:dyDescent="0.3">
      <c r="B6" s="20" t="s">
        <v>21</v>
      </c>
      <c r="D6" s="18">
        <v>-280123.21000000002</v>
      </c>
    </row>
    <row r="7" spans="1:10" s="16" customFormat="1" ht="14.4" customHeight="1" thickBot="1" x14ac:dyDescent="0.3">
      <c r="A7" s="47" t="s">
        <v>8</v>
      </c>
      <c r="B7" s="48"/>
      <c r="C7" s="21" t="s">
        <v>9</v>
      </c>
      <c r="D7" s="22" t="s">
        <v>60</v>
      </c>
    </row>
    <row r="8" spans="1:10" ht="15.75" customHeight="1" thickBot="1" x14ac:dyDescent="0.3">
      <c r="A8" s="49">
        <v>1605609.78</v>
      </c>
      <c r="B8" s="50"/>
      <c r="C8" s="31">
        <v>1540268.68</v>
      </c>
      <c r="D8" s="32">
        <f>D6+C8-A8</f>
        <v>-345464.31000000006</v>
      </c>
    </row>
    <row r="9" spans="1:10" s="23" customFormat="1" ht="8.4" customHeight="1" thickBot="1" x14ac:dyDescent="0.3">
      <c r="A9" s="51" t="s">
        <v>7</v>
      </c>
      <c r="B9" s="52"/>
      <c r="C9" s="52"/>
      <c r="D9" s="53"/>
    </row>
    <row r="10" spans="1:10" ht="14.4" customHeight="1" x14ac:dyDescent="0.25">
      <c r="A10" s="5" t="s">
        <v>10</v>
      </c>
      <c r="B10" s="6">
        <v>49114.92</v>
      </c>
      <c r="C10" s="7">
        <v>47418.77</v>
      </c>
      <c r="D10" s="8">
        <f>C10-B10</f>
        <v>-1696.1500000000015</v>
      </c>
    </row>
    <row r="11" spans="1:10" ht="14.4" customHeight="1" x14ac:dyDescent="0.25">
      <c r="A11" s="9" t="s">
        <v>11</v>
      </c>
      <c r="B11" s="3">
        <v>15577.01</v>
      </c>
      <c r="C11" s="4">
        <v>15232.92</v>
      </c>
      <c r="D11" s="10">
        <f>C11-B11</f>
        <v>-344.09000000000015</v>
      </c>
    </row>
    <row r="12" spans="1:10" ht="14.4" customHeight="1" x14ac:dyDescent="0.25">
      <c r="A12" s="9" t="s">
        <v>13</v>
      </c>
      <c r="B12" s="3">
        <v>84123.79</v>
      </c>
      <c r="C12" s="4">
        <v>81520.92</v>
      </c>
      <c r="D12" s="10">
        <f>C12-B12</f>
        <v>-2602.8699999999953</v>
      </c>
    </row>
    <row r="13" spans="1:10" ht="14.4" customHeight="1" thickBot="1" x14ac:dyDescent="0.3">
      <c r="A13" s="9" t="s">
        <v>17</v>
      </c>
      <c r="B13" s="3">
        <v>9240.18</v>
      </c>
      <c r="C13" s="4">
        <v>8985.93</v>
      </c>
      <c r="D13" s="10">
        <f>C13-B13</f>
        <v>-254.25</v>
      </c>
    </row>
    <row r="14" spans="1:10" ht="15" customHeight="1" thickBot="1" x14ac:dyDescent="0.3">
      <c r="A14" s="12" t="s">
        <v>12</v>
      </c>
      <c r="B14" s="13">
        <f>SUM(B10:B13)</f>
        <v>158055.9</v>
      </c>
      <c r="C14" s="14">
        <f>SUM(C10:C13)</f>
        <v>153158.53999999998</v>
      </c>
      <c r="D14" s="15">
        <f>SUM(D10:D13)</f>
        <v>-4897.3599999999969</v>
      </c>
    </row>
    <row r="15" spans="1:10" s="16" customFormat="1" ht="12.6" customHeight="1" x14ac:dyDescent="0.25">
      <c r="B15" s="63" t="s">
        <v>4</v>
      </c>
      <c r="C15" s="63"/>
      <c r="D15" s="2">
        <f>D8+140492.61</f>
        <v>-204971.70000000007</v>
      </c>
    </row>
    <row r="16" spans="1:10" s="16" customFormat="1" ht="14.4" customHeight="1" thickBot="1" x14ac:dyDescent="0.3">
      <c r="B16" s="67" t="s">
        <v>2</v>
      </c>
      <c r="C16" s="24"/>
    </row>
    <row r="17" spans="1:4" ht="15.75" customHeight="1" x14ac:dyDescent="0.25">
      <c r="A17" s="56" t="s">
        <v>39</v>
      </c>
      <c r="B17" s="55"/>
      <c r="C17" s="55"/>
      <c r="D17" s="8">
        <v>39706.26</v>
      </c>
    </row>
    <row r="18" spans="1:4" ht="15" customHeight="1" x14ac:dyDescent="0.25">
      <c r="A18" s="57" t="s">
        <v>40</v>
      </c>
      <c r="B18" s="44"/>
      <c r="C18" s="44"/>
      <c r="D18" s="10">
        <v>12272.84</v>
      </c>
    </row>
    <row r="19" spans="1:4" ht="14.25" customHeight="1" x14ac:dyDescent="0.25">
      <c r="A19" s="57" t="s">
        <v>41</v>
      </c>
      <c r="B19" s="44"/>
      <c r="C19" s="44"/>
      <c r="D19" s="10">
        <v>36130</v>
      </c>
    </row>
    <row r="20" spans="1:4" ht="15" customHeight="1" x14ac:dyDescent="0.25">
      <c r="A20" s="57" t="s">
        <v>0</v>
      </c>
      <c r="B20" s="44"/>
      <c r="C20" s="44"/>
      <c r="D20" s="10">
        <v>45172.160000000003</v>
      </c>
    </row>
    <row r="21" spans="1:4" ht="15.75" customHeight="1" x14ac:dyDescent="0.25">
      <c r="A21" s="57" t="s">
        <v>42</v>
      </c>
      <c r="B21" s="44"/>
      <c r="C21" s="44"/>
      <c r="D21" s="10">
        <v>480084.78</v>
      </c>
    </row>
    <row r="22" spans="1:4" ht="16.5" customHeight="1" x14ac:dyDescent="0.25">
      <c r="A22" s="43" t="s">
        <v>43</v>
      </c>
      <c r="B22" s="44"/>
      <c r="C22" s="44"/>
      <c r="D22" s="10">
        <v>241924.32</v>
      </c>
    </row>
    <row r="23" spans="1:4" ht="13.8" customHeight="1" x14ac:dyDescent="0.25">
      <c r="A23" s="43" t="s">
        <v>61</v>
      </c>
      <c r="B23" s="44"/>
      <c r="C23" s="44"/>
      <c r="D23" s="10">
        <v>0</v>
      </c>
    </row>
    <row r="24" spans="1:4" ht="16.5" customHeight="1" x14ac:dyDescent="0.25">
      <c r="A24" s="57" t="s">
        <v>44</v>
      </c>
      <c r="B24" s="44"/>
      <c r="C24" s="44"/>
      <c r="D24" s="10">
        <v>193477.78</v>
      </c>
    </row>
    <row r="25" spans="1:4" ht="15.75" customHeight="1" x14ac:dyDescent="0.25">
      <c r="A25" s="57" t="s">
        <v>16</v>
      </c>
      <c r="B25" s="44"/>
      <c r="C25" s="44"/>
      <c r="D25" s="10">
        <v>99780</v>
      </c>
    </row>
    <row r="26" spans="1:4" ht="15" customHeight="1" thickBot="1" x14ac:dyDescent="0.3">
      <c r="A26" s="60" t="s">
        <v>45</v>
      </c>
      <c r="B26" s="61"/>
      <c r="C26" s="61"/>
      <c r="D26" s="36">
        <v>10812.89</v>
      </c>
    </row>
    <row r="27" spans="1:4" ht="14.25" customHeight="1" thickBot="1" x14ac:dyDescent="0.3">
      <c r="A27" s="45" t="s">
        <v>1</v>
      </c>
      <c r="B27" s="46"/>
      <c r="C27" s="46"/>
      <c r="D27" s="15">
        <f>SUM(D17:D26)</f>
        <v>1159361.03</v>
      </c>
    </row>
    <row r="28" spans="1:4" s="16" customFormat="1" ht="16.8" customHeight="1" thickBot="1" x14ac:dyDescent="0.3">
      <c r="A28" s="69" t="s">
        <v>14</v>
      </c>
      <c r="B28" s="69"/>
      <c r="C28" s="69"/>
      <c r="D28" s="69"/>
    </row>
    <row r="29" spans="1:4" ht="15" customHeight="1" x14ac:dyDescent="0.25">
      <c r="A29" s="56" t="s">
        <v>46</v>
      </c>
      <c r="B29" s="55"/>
      <c r="C29" s="55"/>
      <c r="D29" s="8">
        <v>40742.81</v>
      </c>
    </row>
    <row r="30" spans="1:4" ht="14.4" customHeight="1" x14ac:dyDescent="0.25">
      <c r="A30" s="57" t="s">
        <v>47</v>
      </c>
      <c r="B30" s="44"/>
      <c r="C30" s="44"/>
      <c r="D30" s="10">
        <v>14425.85</v>
      </c>
    </row>
    <row r="31" spans="1:4" ht="15" customHeight="1" x14ac:dyDescent="0.25">
      <c r="A31" s="57" t="s">
        <v>48</v>
      </c>
      <c r="B31" s="44"/>
      <c r="C31" s="44"/>
      <c r="D31" s="10">
        <v>82341.72</v>
      </c>
    </row>
    <row r="32" spans="1:4" ht="14.4" customHeight="1" thickBot="1" x14ac:dyDescent="0.3">
      <c r="A32" s="60" t="s">
        <v>49</v>
      </c>
      <c r="B32" s="61"/>
      <c r="C32" s="61"/>
      <c r="D32" s="27">
        <v>9240.1299999999992</v>
      </c>
    </row>
    <row r="33" spans="1:4" ht="14.4" customHeight="1" thickBot="1" x14ac:dyDescent="0.3">
      <c r="A33" s="45" t="s">
        <v>15</v>
      </c>
      <c r="B33" s="46"/>
      <c r="C33" s="46"/>
      <c r="D33" s="28">
        <f>SUM(D29:D32)</f>
        <v>146750.51</v>
      </c>
    </row>
    <row r="34" spans="1:4" s="16" customFormat="1" ht="13.2" customHeight="1" thickBot="1" x14ac:dyDescent="0.3">
      <c r="A34" s="70" t="s">
        <v>5</v>
      </c>
      <c r="B34" s="70"/>
      <c r="C34" s="70"/>
    </row>
    <row r="35" spans="1:4" ht="14.4" customHeight="1" x14ac:dyDescent="0.25">
      <c r="A35" s="54" t="s">
        <v>23</v>
      </c>
      <c r="B35" s="55"/>
      <c r="C35" s="55"/>
      <c r="D35" s="8">
        <f>1137.5+5488.7</f>
        <v>6626.2</v>
      </c>
    </row>
    <row r="36" spans="1:4" ht="14.4" customHeight="1" x14ac:dyDescent="0.25">
      <c r="A36" s="43" t="s">
        <v>24</v>
      </c>
      <c r="B36" s="44"/>
      <c r="C36" s="44"/>
      <c r="D36" s="10">
        <v>309.7</v>
      </c>
    </row>
    <row r="37" spans="1:4" ht="14.4" customHeight="1" x14ac:dyDescent="0.25">
      <c r="A37" s="43" t="s">
        <v>25</v>
      </c>
      <c r="B37" s="44"/>
      <c r="C37" s="44"/>
      <c r="D37" s="10">
        <v>545.9</v>
      </c>
    </row>
    <row r="38" spans="1:4" ht="14.4" customHeight="1" x14ac:dyDescent="0.25">
      <c r="A38" s="43" t="s">
        <v>27</v>
      </c>
      <c r="B38" s="44"/>
      <c r="C38" s="44"/>
      <c r="D38" s="10">
        <v>3343.9</v>
      </c>
    </row>
    <row r="39" spans="1:4" ht="14.4" customHeight="1" x14ac:dyDescent="0.25">
      <c r="A39" s="43" t="s">
        <v>28</v>
      </c>
      <c r="B39" s="44"/>
      <c r="C39" s="44"/>
      <c r="D39" s="10">
        <v>531</v>
      </c>
    </row>
    <row r="40" spans="1:4" ht="14.4" customHeight="1" x14ac:dyDescent="0.25">
      <c r="A40" s="43" t="s">
        <v>57</v>
      </c>
      <c r="B40" s="44"/>
      <c r="C40" s="44"/>
      <c r="D40" s="10">
        <v>1125</v>
      </c>
    </row>
    <row r="41" spans="1:4" ht="14.4" customHeight="1" x14ac:dyDescent="0.25">
      <c r="A41" s="43" t="s">
        <v>29</v>
      </c>
      <c r="B41" s="44"/>
      <c r="C41" s="44"/>
      <c r="D41" s="10">
        <f>150+75+377.6</f>
        <v>602.6</v>
      </c>
    </row>
    <row r="42" spans="1:4" ht="14.4" customHeight="1" x14ac:dyDescent="0.25">
      <c r="A42" s="43" t="s">
        <v>32</v>
      </c>
      <c r="B42" s="44"/>
      <c r="C42" s="44"/>
      <c r="D42" s="10">
        <v>3735.9</v>
      </c>
    </row>
    <row r="43" spans="1:4" ht="14.4" customHeight="1" x14ac:dyDescent="0.25">
      <c r="A43" s="43" t="s">
        <v>31</v>
      </c>
      <c r="B43" s="44"/>
      <c r="C43" s="44"/>
      <c r="D43" s="10">
        <v>1551.6</v>
      </c>
    </row>
    <row r="44" spans="1:4" ht="14.4" customHeight="1" x14ac:dyDescent="0.25">
      <c r="A44" s="43" t="s">
        <v>30</v>
      </c>
      <c r="B44" s="44"/>
      <c r="C44" s="44"/>
      <c r="D44" s="10">
        <v>3350.8</v>
      </c>
    </row>
    <row r="45" spans="1:4" ht="14.4" customHeight="1" x14ac:dyDescent="0.25">
      <c r="A45" s="43" t="s">
        <v>33</v>
      </c>
      <c r="B45" s="44"/>
      <c r="C45" s="44"/>
      <c r="D45" s="10">
        <v>746.9</v>
      </c>
    </row>
    <row r="46" spans="1:4" ht="14.4" customHeight="1" x14ac:dyDescent="0.25">
      <c r="A46" s="43" t="s">
        <v>34</v>
      </c>
      <c r="B46" s="44"/>
      <c r="C46" s="44"/>
      <c r="D46" s="10">
        <v>893.8</v>
      </c>
    </row>
    <row r="47" spans="1:4" ht="14.4" customHeight="1" x14ac:dyDescent="0.25">
      <c r="A47" s="43" t="s">
        <v>35</v>
      </c>
      <c r="B47" s="44"/>
      <c r="C47" s="44"/>
      <c r="D47" s="10">
        <v>5577.2</v>
      </c>
    </row>
    <row r="48" spans="1:4" ht="14.4" customHeight="1" x14ac:dyDescent="0.25">
      <c r="A48" s="43" t="s">
        <v>36</v>
      </c>
      <c r="B48" s="44"/>
      <c r="C48" s="44"/>
      <c r="D48" s="10">
        <v>10730.79</v>
      </c>
    </row>
    <row r="49" spans="1:4" ht="14.4" customHeight="1" x14ac:dyDescent="0.25">
      <c r="A49" s="43" t="s">
        <v>37</v>
      </c>
      <c r="B49" s="44"/>
      <c r="C49" s="44"/>
      <c r="D49" s="10">
        <f>931.5+931.5</f>
        <v>1863</v>
      </c>
    </row>
    <row r="50" spans="1:4" ht="14.4" customHeight="1" x14ac:dyDescent="0.25">
      <c r="A50" s="43" t="s">
        <v>38</v>
      </c>
      <c r="B50" s="44"/>
      <c r="C50" s="44"/>
      <c r="D50" s="10">
        <v>1664.2</v>
      </c>
    </row>
    <row r="51" spans="1:4" ht="14.4" customHeight="1" x14ac:dyDescent="0.25">
      <c r="A51" s="43" t="s">
        <v>50</v>
      </c>
      <c r="B51" s="44"/>
      <c r="C51" s="44"/>
      <c r="D51" s="10">
        <f>864.6+7034.4+571.9+14286.8</f>
        <v>22757.699999999997</v>
      </c>
    </row>
    <row r="52" spans="1:4" ht="14.4" customHeight="1" x14ac:dyDescent="0.25">
      <c r="A52" s="43" t="s">
        <v>51</v>
      </c>
      <c r="B52" s="44"/>
      <c r="C52" s="44"/>
      <c r="D52" s="10">
        <v>3040.8</v>
      </c>
    </row>
    <row r="53" spans="1:4" ht="14.4" customHeight="1" x14ac:dyDescent="0.25">
      <c r="A53" s="43" t="s">
        <v>52</v>
      </c>
      <c r="B53" s="44"/>
      <c r="C53" s="44"/>
      <c r="D53" s="10">
        <v>24000</v>
      </c>
    </row>
    <row r="54" spans="1:4" ht="14.4" customHeight="1" x14ac:dyDescent="0.25">
      <c r="A54" s="43" t="s">
        <v>55</v>
      </c>
      <c r="B54" s="44"/>
      <c r="C54" s="44"/>
      <c r="D54" s="10">
        <f>337.3+2945.8</f>
        <v>3283.1000000000004</v>
      </c>
    </row>
    <row r="55" spans="1:4" ht="14.4" customHeight="1" x14ac:dyDescent="0.25">
      <c r="A55" s="43" t="s">
        <v>56</v>
      </c>
      <c r="B55" s="44"/>
      <c r="C55" s="44"/>
      <c r="D55" s="10">
        <v>1397.4</v>
      </c>
    </row>
    <row r="56" spans="1:4" ht="14.4" customHeight="1" x14ac:dyDescent="0.25">
      <c r="A56" s="43" t="s">
        <v>53</v>
      </c>
      <c r="B56" s="44"/>
      <c r="C56" s="44"/>
      <c r="D56" s="10">
        <v>1330</v>
      </c>
    </row>
    <row r="57" spans="1:4" ht="15.75" customHeight="1" x14ac:dyDescent="0.25">
      <c r="A57" s="37" t="s">
        <v>54</v>
      </c>
      <c r="B57" s="38"/>
      <c r="C57" s="39"/>
      <c r="D57" s="10">
        <v>67725</v>
      </c>
    </row>
    <row r="58" spans="1:4" ht="16.5" customHeight="1" x14ac:dyDescent="0.25">
      <c r="A58" s="37" t="s">
        <v>63</v>
      </c>
      <c r="B58" s="38"/>
      <c r="C58" s="39"/>
      <c r="D58" s="10">
        <v>543.79999999999995</v>
      </c>
    </row>
    <row r="59" spans="1:4" ht="16.5" customHeight="1" x14ac:dyDescent="0.25">
      <c r="A59" s="37" t="s">
        <v>64</v>
      </c>
      <c r="B59" s="38"/>
      <c r="C59" s="39"/>
      <c r="D59" s="10">
        <v>17952.16</v>
      </c>
    </row>
    <row r="60" spans="1:4" ht="15.75" customHeight="1" x14ac:dyDescent="0.25">
      <c r="A60" s="40" t="s">
        <v>65</v>
      </c>
      <c r="B60" s="41"/>
      <c r="C60" s="42"/>
      <c r="D60" s="10">
        <v>375</v>
      </c>
    </row>
    <row r="61" spans="1:4" ht="15.75" customHeight="1" x14ac:dyDescent="0.25">
      <c r="A61" s="40" t="s">
        <v>66</v>
      </c>
      <c r="B61" s="41"/>
      <c r="C61" s="42"/>
      <c r="D61" s="10">
        <v>500</v>
      </c>
    </row>
    <row r="62" spans="1:4" ht="15.75" customHeight="1" x14ac:dyDescent="0.25">
      <c r="A62" s="40" t="s">
        <v>67</v>
      </c>
      <c r="B62" s="41"/>
      <c r="C62" s="42"/>
      <c r="D62" s="10">
        <f>1308.1+190+170+85+95</f>
        <v>1848.1</v>
      </c>
    </row>
    <row r="63" spans="1:4" ht="15.75" customHeight="1" x14ac:dyDescent="0.25">
      <c r="A63" s="40" t="s">
        <v>68</v>
      </c>
      <c r="B63" s="41"/>
      <c r="C63" s="42"/>
      <c r="D63" s="10">
        <v>8590</v>
      </c>
    </row>
    <row r="64" spans="1:4" ht="15.75" customHeight="1" thickBot="1" x14ac:dyDescent="0.3">
      <c r="A64" s="40" t="s">
        <v>69</v>
      </c>
      <c r="B64" s="41"/>
      <c r="C64" s="42"/>
      <c r="D64" s="10">
        <v>105</v>
      </c>
    </row>
    <row r="65" spans="1:5" ht="15.75" hidden="1" customHeight="1" x14ac:dyDescent="0.25">
      <c r="A65" s="40"/>
      <c r="B65" s="41"/>
      <c r="C65" s="42"/>
      <c r="D65" s="10"/>
    </row>
    <row r="66" spans="1:5" ht="15.75" hidden="1" customHeight="1" x14ac:dyDescent="0.25">
      <c r="A66" s="40"/>
      <c r="B66" s="41"/>
      <c r="C66" s="42"/>
      <c r="D66" s="11"/>
    </row>
    <row r="67" spans="1:5" ht="15.75" hidden="1" customHeight="1" x14ac:dyDescent="0.25">
      <c r="A67" s="40"/>
      <c r="B67" s="41"/>
      <c r="C67" s="42"/>
      <c r="D67" s="10"/>
    </row>
    <row r="68" spans="1:5" ht="15.75" hidden="1" customHeight="1" x14ac:dyDescent="0.25">
      <c r="A68" s="40"/>
      <c r="B68" s="41"/>
      <c r="C68" s="42"/>
      <c r="D68" s="10"/>
    </row>
    <row r="69" spans="1:5" ht="15.75" hidden="1" customHeight="1" x14ac:dyDescent="0.25">
      <c r="A69" s="40"/>
      <c r="B69" s="41"/>
      <c r="C69" s="42"/>
      <c r="D69" s="10"/>
    </row>
    <row r="70" spans="1:5" ht="15.75" hidden="1" customHeight="1" x14ac:dyDescent="0.25">
      <c r="A70" s="40"/>
      <c r="B70" s="41"/>
      <c r="C70" s="42"/>
      <c r="D70" s="10"/>
    </row>
    <row r="71" spans="1:5" ht="15.75" hidden="1" customHeight="1" x14ac:dyDescent="0.25">
      <c r="A71" s="40"/>
      <c r="B71" s="41"/>
      <c r="C71" s="42"/>
      <c r="D71" s="10"/>
    </row>
    <row r="72" spans="1:5" ht="15.75" hidden="1" customHeight="1" x14ac:dyDescent="0.25">
      <c r="A72" s="37"/>
      <c r="B72" s="38"/>
      <c r="C72" s="39"/>
      <c r="D72" s="10"/>
    </row>
    <row r="73" spans="1:5" ht="15.75" hidden="1" customHeight="1" x14ac:dyDescent="0.25">
      <c r="A73" s="37"/>
      <c r="B73" s="38"/>
      <c r="C73" s="39"/>
      <c r="D73" s="10"/>
    </row>
    <row r="74" spans="1:5" ht="15.75" hidden="1" customHeight="1" x14ac:dyDescent="0.25">
      <c r="A74" s="37"/>
      <c r="B74" s="38"/>
      <c r="C74" s="39"/>
      <c r="D74" s="10"/>
    </row>
    <row r="75" spans="1:5" ht="15.75" hidden="1" customHeight="1" x14ac:dyDescent="0.25">
      <c r="A75" s="37"/>
      <c r="B75" s="38"/>
      <c r="C75" s="39"/>
      <c r="D75" s="10"/>
    </row>
    <row r="76" spans="1:5" ht="15.75" hidden="1" customHeight="1" x14ac:dyDescent="0.25">
      <c r="A76" s="37"/>
      <c r="B76" s="38"/>
      <c r="C76" s="39"/>
      <c r="D76" s="10"/>
      <c r="E76" s="35"/>
    </row>
    <row r="77" spans="1:5" ht="15.75" hidden="1" customHeight="1" x14ac:dyDescent="0.25">
      <c r="A77" s="37"/>
      <c r="B77" s="38"/>
      <c r="C77" s="39"/>
      <c r="D77" s="10"/>
    </row>
    <row r="78" spans="1:5" ht="15.75" hidden="1" customHeight="1" thickBot="1" x14ac:dyDescent="0.3">
      <c r="A78" s="64"/>
      <c r="B78" s="65"/>
      <c r="C78" s="66"/>
      <c r="D78" s="26"/>
    </row>
    <row r="79" spans="1:5" ht="16.5" customHeight="1" thickBot="1" x14ac:dyDescent="0.3">
      <c r="A79" s="45" t="s">
        <v>3</v>
      </c>
      <c r="B79" s="46"/>
      <c r="C79" s="46"/>
      <c r="D79" s="15">
        <f>SUM(D35:D78)</f>
        <v>196646.55</v>
      </c>
    </row>
    <row r="80" spans="1:5" s="16" customFormat="1" ht="16.2" customHeight="1" x14ac:dyDescent="0.25">
      <c r="B80" s="17" t="s">
        <v>6</v>
      </c>
      <c r="C80" s="29"/>
      <c r="D80" s="68">
        <f>D33+D27+D79</f>
        <v>1502758.09</v>
      </c>
    </row>
    <row r="81" spans="2:4" s="16" customFormat="1" ht="15.6" x14ac:dyDescent="0.25">
      <c r="B81" s="17" t="s">
        <v>22</v>
      </c>
      <c r="D81" s="18">
        <f>C8-D80</f>
        <v>37510.589999999851</v>
      </c>
    </row>
    <row r="82" spans="2:4" s="16" customFormat="1" ht="15" customHeight="1" x14ac:dyDescent="0.25">
      <c r="B82" s="17" t="s">
        <v>62</v>
      </c>
      <c r="D82" s="19">
        <f>D4+D81</f>
        <v>-383400.51000000013</v>
      </c>
    </row>
  </sheetData>
  <mergeCells count="69">
    <mergeCell ref="A78:C78"/>
    <mergeCell ref="A48:C48"/>
    <mergeCell ref="A46:C46"/>
    <mergeCell ref="A39:C39"/>
    <mergeCell ref="A41:C41"/>
    <mergeCell ref="A61:C61"/>
    <mergeCell ref="A43:C43"/>
    <mergeCell ref="A44:C44"/>
    <mergeCell ref="A57:C57"/>
    <mergeCell ref="A58:C58"/>
    <mergeCell ref="A59:C59"/>
    <mergeCell ref="A60:C60"/>
    <mergeCell ref="A49:C49"/>
    <mergeCell ref="A51:C51"/>
    <mergeCell ref="A52:C52"/>
    <mergeCell ref="A77:C77"/>
    <mergeCell ref="B4:C4"/>
    <mergeCell ref="B15:C15"/>
    <mergeCell ref="A20:C20"/>
    <mergeCell ref="A42:C42"/>
    <mergeCell ref="A37:C37"/>
    <mergeCell ref="A38:C38"/>
    <mergeCell ref="A40:C40"/>
    <mergeCell ref="A3:C3"/>
    <mergeCell ref="A75:C75"/>
    <mergeCell ref="A47:C47"/>
    <mergeCell ref="A32:C32"/>
    <mergeCell ref="A23:C23"/>
    <mergeCell ref="A26:C26"/>
    <mergeCell ref="A36:C36"/>
    <mergeCell ref="A28:D28"/>
    <mergeCell ref="A34:C34"/>
    <mergeCell ref="A45:C45"/>
    <mergeCell ref="A56:C56"/>
    <mergeCell ref="A73:C73"/>
    <mergeCell ref="A71:C71"/>
    <mergeCell ref="A19:C19"/>
    <mergeCell ref="A25:C25"/>
    <mergeCell ref="A50:C50"/>
    <mergeCell ref="A79:C79"/>
    <mergeCell ref="A7:B7"/>
    <mergeCell ref="A8:B8"/>
    <mergeCell ref="A9:D9"/>
    <mergeCell ref="A33:C33"/>
    <mergeCell ref="A35:C35"/>
    <mergeCell ref="A27:C27"/>
    <mergeCell ref="A29:C29"/>
    <mergeCell ref="A30:C30"/>
    <mergeCell ref="A31:C31"/>
    <mergeCell ref="A17:C17"/>
    <mergeCell ref="A18:C18"/>
    <mergeCell ref="A21:C21"/>
    <mergeCell ref="A22:C22"/>
    <mergeCell ref="A24:C24"/>
    <mergeCell ref="A76:C76"/>
    <mergeCell ref="A53:C53"/>
    <mergeCell ref="A69:C69"/>
    <mergeCell ref="A70:C70"/>
    <mergeCell ref="A72:C72"/>
    <mergeCell ref="A62:C62"/>
    <mergeCell ref="A65:C65"/>
    <mergeCell ref="A66:C66"/>
    <mergeCell ref="A63:C63"/>
    <mergeCell ref="A64:C64"/>
    <mergeCell ref="A74:C74"/>
    <mergeCell ref="A67:C67"/>
    <mergeCell ref="A68:C68"/>
    <mergeCell ref="A54:C54"/>
    <mergeCell ref="A55:C55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2022-03-14T08:15:11Z</cp:lastPrinted>
  <dcterms:created xsi:type="dcterms:W3CDTF">2012-01-24T09:54:37Z</dcterms:created>
  <dcterms:modified xsi:type="dcterms:W3CDTF">2022-03-14T08:15:15Z</dcterms:modified>
</cp:coreProperties>
</file>