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54" i="1" l="1"/>
  <c r="E8" i="1" l="1"/>
  <c r="E47" i="1" l="1"/>
  <c r="E36" i="1" l="1"/>
  <c r="E33" i="1" l="1"/>
  <c r="E30" i="1" l="1"/>
  <c r="E60" i="1" l="1"/>
  <c r="E24" i="1" l="1"/>
  <c r="E13" i="1" l="1"/>
  <c r="C14" i="1"/>
  <c r="B14" i="1"/>
  <c r="E12" i="1" l="1"/>
  <c r="E11" i="1"/>
  <c r="E10" i="1"/>
  <c r="E14" i="1" l="1"/>
  <c r="E62" i="1"/>
  <c r="E63" i="1" s="1"/>
  <c r="E64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<sst xmlns="http://schemas.openxmlformats.org/spreadsheetml/2006/main" count="62" uniqueCount="62">
  <si>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</si>
  <si>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</si>
  <si>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</si>
  <si>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</si>
  <si>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</si>
  <si>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</si>
  <si>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</si>
  <si>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</si>
  <si>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</si>
  <si>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</si>
  <si>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</si>
  <si>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</si>
  <si>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</si>
  <si>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</si>
  <si>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</si>
  <si>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</si>
  <si>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26/1</t>
  </si>
  <si>
    <t>Отведение стоков ОИ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</si>
  <si>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</si>
  <si>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</si>
  <si>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</si>
  <si>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</si>
  <si>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сбросников кв.13 /январь 2021г</t>
  </si>
  <si>
    <t>Ремонт освещения кв.91/2, кв.36   /январь 2021г</t>
  </si>
  <si>
    <t>Монтаж водопровода ХВС и узла ввода /февраль 2021г</t>
  </si>
  <si>
    <t>Год постройки-1967, панельный, оборудован стационарными эл/плитами, количество этажей-5, количество подъездов-5, количество жилых квартир-138, кол-во нежилых помещений-2,общая площадь дома-3561,60, кол-во зарегистрированных-161</t>
  </si>
  <si>
    <t>Замена сбросников кв.32 /февраль 2021г</t>
  </si>
  <si>
    <t>Ремонт освещения в подвале, в 4п   /февраль 2021г</t>
  </si>
  <si>
    <t>Ремонт системы ХВС в сан/узлах 5п  /февраль 2021г</t>
  </si>
  <si>
    <t>Замена крана д/полива /апрель 2021г</t>
  </si>
  <si>
    <t>Ремонт подъездного освещения /апрель 2021г</t>
  </si>
  <si>
    <t>Вывоз веток, листвы (а/машина)  /апрель 2021г</t>
  </si>
  <si>
    <t>Ремонт перил 2,3,4п  /апрель 2021г</t>
  </si>
  <si>
    <t>Ремонт перил, остекление окон  4п  /май 2021г</t>
  </si>
  <si>
    <t>Ремонт подъездного освещения /май 2021г</t>
  </si>
  <si>
    <t>Ремонт перил   /май 2021г</t>
  </si>
  <si>
    <t>Диагностика системы вентиляции кв.46  /апрель 2021г</t>
  </si>
  <si>
    <t>Установка замка на чердак  /июнь 2021г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</si>
  <si>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</si>
  <si>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</si>
  <si>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</si>
  <si>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</si>
  <si>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Тех.обслуживание узла учета тепловой энергии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</si>
  <si>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</si>
  <si>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</si>
  <si>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</si>
  <si>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</si>
  <si>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</si>
  <si>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Замена автоматов  /июль 2021г</t>
  </si>
  <si>
    <t>Ремонт межпанельных швов кв. 28,97  /сентябрь 2021г</t>
  </si>
  <si>
    <t>Демонтаж метал. двери 3п  /август 2021г</t>
  </si>
  <si>
    <t>Установка тамбурной двери 3п  /сентябрь 2021г</t>
  </si>
  <si>
    <t>Корректировка задолженности</t>
  </si>
  <si>
    <t>за   2021 год</t>
  </si>
  <si>
    <t>Тариф на тех/содерж-18,97, СОИ-норматив, обслуживание ПУ-0,37 кв.м</t>
  </si>
  <si>
    <t>Задолженность на 01.01.2022г.</t>
  </si>
  <si>
    <t xml:space="preserve">8. Средства на счете дома на 01.01.2022г.    </t>
  </si>
  <si>
    <t>Ремонт подъездного освещения 3п  /октябрь 2021г</t>
  </si>
  <si>
    <t>Ремонт тех.окна 4п  /октябрь 2021г</t>
  </si>
  <si>
    <t>Замена кран фильтра кв.36  /октябрь 2021г</t>
  </si>
  <si>
    <t>Предповерочная подготовка, поверка и наладочные работы ОДПУ  /ноябрь 2021г</t>
  </si>
  <si>
    <t>Ремонт подъездного освещения  4п 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</si>
</sst>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30" xfId="0" applyBorder="1" applyAlignment="1">
      <alignment vertical="top" wrapText="1"/>
    </xf>
    <xf numFmtId="4" fontId="1" fillId="0" borderId="11" xfId="0" applyNumberFormat="1" applyFont="1" applyBorder="1" applyAlignment="1">
      <alignment horizontal="right" vertical="center"/>
    </xf>
    <xf numFmtId="4" fontId="1" fillId="0" borderId="1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1" fillId="0" borderId="33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2" fillId="0" borderId="30" xfId="0" applyNumberFormat="1" applyFont="1" applyBorder="1" applyAlignment="1">
      <alignment vertical="top"/>
    </xf>
    <xf numFmtId="4" fontId="2" fillId="0" borderId="0" xfId="0" applyNumberFormat="1" applyFont="1" applyFill="1" applyBorder="1" applyAlignment="1"/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8" xfId="0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5" fillId="0" borderId="16" xfId="0" applyFont="1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2" fillId="0" borderId="0" xfId="0" applyFont="1" applyAlignment="1"/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left"/>
    </xf>
    <xf numFmtId="0" fontId="0" fillId="0" borderId="3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8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6" zoomScaleNormal="100" workbookViewId="0">
      <selection activeCell="E20" sqref="E20"/>
    </sheetView>
  </sheetViews>
  <sheetFormatPr defaultRowHeight="13.2" x14ac:dyDescent="0.25"/>
  <cols>
    <col min="1" max="1" width="15.88671875" customWidth="1"/>
    <col min="2" max="2" width="23.6640625" customWidth="1"/>
    <col min="3" max="3" width="23" customWidth="1"/>
    <col min="4" max="4" width="20.6640625" customWidth="1"/>
    <col min="5" max="5" width="25" customWidth="1"/>
  </cols>
  <sheetData>
    <row r="1" spans="1:10" ht="17.25" customHeight="1" x14ac:dyDescent="0.3">
      <c r="B1" s="78" t="s">
        <v>16</v>
      </c>
      <c r="C1" s="78"/>
      <c r="D1" s="78"/>
      <c r="E1" s="37"/>
      <c r="F1" s="37"/>
      <c r="G1" s="37"/>
      <c r="H1" s="37"/>
      <c r="I1" s="37"/>
      <c r="J1" s="37"/>
    </row>
    <row r="2" spans="1:10" ht="15.75" customHeight="1" thickBot="1" x14ac:dyDescent="0.35">
      <c r="B2" s="38" t="s">
        <v>53</v>
      </c>
      <c r="C2" s="38"/>
      <c r="D2" s="38"/>
      <c r="E2" s="38"/>
      <c r="F2" s="38"/>
      <c r="G2" s="38"/>
      <c r="H2" s="38"/>
      <c r="I2" s="38"/>
      <c r="J2" s="38"/>
    </row>
    <row r="3" spans="1:10" ht="49.95" customHeight="1" thickBot="1" x14ac:dyDescent="0.35">
      <c r="A3" s="63" t="s">
        <v>25</v>
      </c>
      <c r="B3" s="63"/>
      <c r="C3" s="64"/>
      <c r="D3" s="65"/>
      <c r="E3" s="34" t="s">
        <v>54</v>
      </c>
      <c r="F3" s="32"/>
      <c r="G3" s="32"/>
      <c r="H3" s="32"/>
      <c r="I3" s="32"/>
      <c r="J3" s="32"/>
    </row>
    <row r="4" spans="1:10" ht="15.6" x14ac:dyDescent="0.3">
      <c r="B4" s="68" t="s">
        <v>18</v>
      </c>
      <c r="C4" s="68"/>
      <c r="D4" s="40"/>
      <c r="E4" s="5">
        <v>27450.46</v>
      </c>
    </row>
    <row r="5" spans="1:10" ht="15.6" x14ac:dyDescent="0.3">
      <c r="B5" s="39" t="s">
        <v>19</v>
      </c>
      <c r="C5" s="39"/>
      <c r="D5" s="40"/>
      <c r="E5" s="39"/>
      <c r="F5" s="39"/>
      <c r="G5" s="39"/>
      <c r="H5" s="39"/>
      <c r="I5" s="39"/>
      <c r="J5" s="39"/>
    </row>
    <row r="6" spans="1:10" ht="19.5" customHeight="1" thickBot="1" x14ac:dyDescent="0.35">
      <c r="B6" s="4" t="s">
        <v>20</v>
      </c>
      <c r="E6" s="5">
        <v>-927762.14</v>
      </c>
    </row>
    <row r="7" spans="1:10" ht="31.5" customHeight="1" thickBot="1" x14ac:dyDescent="0.3">
      <c r="A7" s="69" t="s">
        <v>8</v>
      </c>
      <c r="B7" s="70"/>
      <c r="C7" s="8" t="s">
        <v>9</v>
      </c>
      <c r="D7" s="42" t="s">
        <v>52</v>
      </c>
      <c r="E7" s="9" t="s">
        <v>55</v>
      </c>
    </row>
    <row r="8" spans="1:10" ht="19.5" customHeight="1" thickBot="1" x14ac:dyDescent="0.3">
      <c r="A8" s="71">
        <v>881081.36</v>
      </c>
      <c r="B8" s="72"/>
      <c r="C8" s="35">
        <v>822484.51</v>
      </c>
      <c r="D8" s="41">
        <v>-38753.839999999997</v>
      </c>
      <c r="E8" s="36">
        <f>E6-D8+C8-A8</f>
        <v>-947605.15</v>
      </c>
    </row>
    <row r="9" spans="1:10" s="31" customFormat="1" ht="12.75" customHeight="1" thickBot="1" x14ac:dyDescent="0.3">
      <c r="A9" s="73" t="s">
        <v>7</v>
      </c>
      <c r="B9" s="74"/>
      <c r="C9" s="74"/>
      <c r="D9" s="74"/>
      <c r="E9" s="75"/>
    </row>
    <row r="10" spans="1:10" ht="15.75" customHeight="1" x14ac:dyDescent="0.25">
      <c r="A10" s="10" t="s">
        <v>10</v>
      </c>
      <c r="B10" s="11">
        <v>28062.55</v>
      </c>
      <c r="C10" s="12">
        <v>23883.57</v>
      </c>
      <c r="D10" s="44"/>
      <c r="E10" s="13">
        <f>C10-B10</f>
        <v>-4178.9799999999996</v>
      </c>
    </row>
    <row r="11" spans="1:10" ht="16.5" customHeight="1" x14ac:dyDescent="0.25">
      <c r="A11" s="14" t="s">
        <v>11</v>
      </c>
      <c r="B11" s="15">
        <v>6040.84</v>
      </c>
      <c r="C11" s="16">
        <v>5465.7</v>
      </c>
      <c r="D11" s="43"/>
      <c r="E11" s="17">
        <f>C11-B11</f>
        <v>-575.14000000000033</v>
      </c>
    </row>
    <row r="12" spans="1:10" ht="15" customHeight="1" x14ac:dyDescent="0.25">
      <c r="A12" s="14" t="s">
        <v>13</v>
      </c>
      <c r="B12" s="15">
        <v>35499.72</v>
      </c>
      <c r="C12" s="16">
        <v>30473.03</v>
      </c>
      <c r="D12" s="43"/>
      <c r="E12" s="17">
        <f>C12-B12</f>
        <v>-5026.6900000000023</v>
      </c>
    </row>
    <row r="13" spans="1:10" ht="15" customHeight="1" thickBot="1" x14ac:dyDescent="0.3">
      <c r="A13" s="18" t="s">
        <v>17</v>
      </c>
      <c r="B13" s="19">
        <v>8498.81</v>
      </c>
      <c r="C13" s="20">
        <v>7269.2</v>
      </c>
      <c r="D13" s="19"/>
      <c r="E13" s="21">
        <f>C13-B13</f>
        <v>-1229.6099999999997</v>
      </c>
    </row>
    <row r="14" spans="1:10" ht="19.5" customHeight="1" thickBot="1" x14ac:dyDescent="0.3">
      <c r="A14" s="22" t="s">
        <v>12</v>
      </c>
      <c r="B14" s="23">
        <f>SUM(B10:B13)</f>
        <v>78101.919999999998</v>
      </c>
      <c r="C14" s="24">
        <f>SUM(C10:C13)</f>
        <v>67091.5</v>
      </c>
      <c r="D14" s="24"/>
      <c r="E14" s="25">
        <f>SUM(E10:E13)</f>
        <v>-11010.420000000002</v>
      </c>
    </row>
    <row r="15" spans="1:10" ht="14.25" customHeight="1" x14ac:dyDescent="0.25">
      <c r="B15" s="66" t="s">
        <v>4</v>
      </c>
      <c r="C15" s="66"/>
      <c r="D15" s="67"/>
      <c r="E15" s="6">
        <f>E8+76211.7</f>
        <v>-871393.45000000007</v>
      </c>
    </row>
    <row r="16" spans="1:10" ht="21.75" customHeight="1" thickBot="1" x14ac:dyDescent="0.3">
      <c r="B16" s="33" t="s">
        <v>2</v>
      </c>
    </row>
    <row r="17" spans="1:5" ht="15.75" customHeight="1" x14ac:dyDescent="0.25">
      <c r="A17" s="53" t="s">
        <v>38</v>
      </c>
      <c r="B17" s="48"/>
      <c r="C17" s="48"/>
      <c r="D17" s="49"/>
      <c r="E17" s="13">
        <v>23506.560000000001</v>
      </c>
    </row>
    <row r="18" spans="1:5" ht="15.75" customHeight="1" x14ac:dyDescent="0.25">
      <c r="A18" s="54" t="s">
        <v>39</v>
      </c>
      <c r="B18" s="51"/>
      <c r="C18" s="51"/>
      <c r="D18" s="52"/>
      <c r="E18" s="17">
        <v>7265.66</v>
      </c>
    </row>
    <row r="19" spans="1:5" ht="15.75" customHeight="1" x14ac:dyDescent="0.25">
      <c r="A19" s="54" t="s">
        <v>40</v>
      </c>
      <c r="B19" s="51"/>
      <c r="C19" s="51"/>
      <c r="D19" s="52"/>
      <c r="E19" s="17">
        <v>20016.47</v>
      </c>
    </row>
    <row r="20" spans="1:5" ht="15.75" customHeight="1" x14ac:dyDescent="0.25">
      <c r="A20" s="54" t="s">
        <v>0</v>
      </c>
      <c r="B20" s="51"/>
      <c r="C20" s="51"/>
      <c r="D20" s="52"/>
      <c r="E20" s="17">
        <v>24350.54</v>
      </c>
    </row>
    <row r="21" spans="1:5" ht="15.75" customHeight="1" x14ac:dyDescent="0.25">
      <c r="A21" s="54" t="s">
        <v>41</v>
      </c>
      <c r="B21" s="51"/>
      <c r="C21" s="51"/>
      <c r="D21" s="52"/>
      <c r="E21" s="17">
        <v>327849.96000000002</v>
      </c>
    </row>
    <row r="22" spans="1:5" ht="15.75" customHeight="1" x14ac:dyDescent="0.25">
      <c r="A22" s="54" t="s">
        <v>42</v>
      </c>
      <c r="B22" s="51"/>
      <c r="C22" s="51"/>
      <c r="D22" s="52"/>
      <c r="E22" s="17">
        <v>11400</v>
      </c>
    </row>
    <row r="23" spans="1:5" ht="15.75" customHeight="1" thickBot="1" x14ac:dyDescent="0.3">
      <c r="A23" s="55" t="s">
        <v>43</v>
      </c>
      <c r="B23" s="56"/>
      <c r="C23" s="56"/>
      <c r="D23" s="57"/>
      <c r="E23" s="28">
        <v>116678.02</v>
      </c>
    </row>
    <row r="24" spans="1:5" ht="17.25" customHeight="1" thickBot="1" x14ac:dyDescent="0.3">
      <c r="A24" s="58" t="s">
        <v>1</v>
      </c>
      <c r="B24" s="59"/>
      <c r="C24" s="59"/>
      <c r="D24" s="62"/>
      <c r="E24" s="30">
        <f>SUM(E17:E23)</f>
        <v>531067.21000000008</v>
      </c>
    </row>
    <row r="25" spans="1:5" s="26" customFormat="1" ht="36.75" customHeight="1" thickBot="1" x14ac:dyDescent="0.3">
      <c r="B25" s="60" t="s">
        <v>14</v>
      </c>
      <c r="C25" s="61"/>
      <c r="D25" s="61"/>
      <c r="E25" s="61"/>
    </row>
    <row r="26" spans="1:5" ht="15.75" customHeight="1" x14ac:dyDescent="0.25">
      <c r="A26" s="53" t="s">
        <v>44</v>
      </c>
      <c r="B26" s="48"/>
      <c r="C26" s="48"/>
      <c r="D26" s="49"/>
      <c r="E26" s="13">
        <v>14331.32</v>
      </c>
    </row>
    <row r="27" spans="1:5" ht="15.75" customHeight="1" x14ac:dyDescent="0.25">
      <c r="A27" s="54" t="s">
        <v>45</v>
      </c>
      <c r="B27" s="51"/>
      <c r="C27" s="51"/>
      <c r="D27" s="52"/>
      <c r="E27" s="17">
        <v>6072.3</v>
      </c>
    </row>
    <row r="28" spans="1:5" ht="15.75" customHeight="1" x14ac:dyDescent="0.25">
      <c r="A28" s="54" t="s">
        <v>46</v>
      </c>
      <c r="B28" s="51"/>
      <c r="C28" s="51"/>
      <c r="D28" s="52"/>
      <c r="E28" s="17">
        <v>206189.27</v>
      </c>
    </row>
    <row r="29" spans="1:5" ht="15.75" customHeight="1" thickBot="1" x14ac:dyDescent="0.3">
      <c r="A29" s="55" t="s">
        <v>47</v>
      </c>
      <c r="B29" s="56"/>
      <c r="C29" s="56"/>
      <c r="D29" s="57"/>
      <c r="E29" s="28">
        <v>8498.94</v>
      </c>
    </row>
    <row r="30" spans="1:5" ht="15.75" customHeight="1" thickBot="1" x14ac:dyDescent="0.3">
      <c r="A30" s="58" t="s">
        <v>15</v>
      </c>
      <c r="B30" s="59"/>
      <c r="C30" s="59"/>
      <c r="D30" s="59"/>
      <c r="E30" s="45">
        <f>SUM(E26:E29)</f>
        <v>235091.83</v>
      </c>
    </row>
    <row r="31" spans="1:5" s="26" customFormat="1" ht="22.5" customHeight="1" thickBot="1" x14ac:dyDescent="0.3">
      <c r="B31" s="33" t="s">
        <v>5</v>
      </c>
    </row>
    <row r="32" spans="1:5" ht="15.75" customHeight="1" x14ac:dyDescent="0.25">
      <c r="A32" s="47" t="s">
        <v>22</v>
      </c>
      <c r="B32" s="48"/>
      <c r="C32" s="48"/>
      <c r="D32" s="49"/>
      <c r="E32" s="13">
        <v>634.5</v>
      </c>
    </row>
    <row r="33" spans="1:5" ht="15.75" customHeight="1" x14ac:dyDescent="0.25">
      <c r="A33" s="50" t="s">
        <v>23</v>
      </c>
      <c r="B33" s="51"/>
      <c r="C33" s="51"/>
      <c r="D33" s="52"/>
      <c r="E33" s="17">
        <f>561.6+644.4</f>
        <v>1206</v>
      </c>
    </row>
    <row r="34" spans="1:5" ht="16.5" customHeight="1" x14ac:dyDescent="0.25">
      <c r="A34" s="50" t="s">
        <v>24</v>
      </c>
      <c r="B34" s="51"/>
      <c r="C34" s="51"/>
      <c r="D34" s="52"/>
      <c r="E34" s="17">
        <v>105752.32000000001</v>
      </c>
    </row>
    <row r="35" spans="1:5" ht="15.75" customHeight="1" x14ac:dyDescent="0.25">
      <c r="A35" s="50" t="s">
        <v>26</v>
      </c>
      <c r="B35" s="51"/>
      <c r="C35" s="51"/>
      <c r="D35" s="52"/>
      <c r="E35" s="17">
        <v>388.5</v>
      </c>
    </row>
    <row r="36" spans="1:5" ht="15.75" customHeight="1" x14ac:dyDescent="0.25">
      <c r="A36" s="50" t="s">
        <v>27</v>
      </c>
      <c r="B36" s="76"/>
      <c r="C36" s="76"/>
      <c r="D36" s="77"/>
      <c r="E36" s="17">
        <f>951.5+1105.8</f>
        <v>2057.3000000000002</v>
      </c>
    </row>
    <row r="37" spans="1:5" ht="15.75" customHeight="1" x14ac:dyDescent="0.25">
      <c r="A37" s="50" t="s">
        <v>28</v>
      </c>
      <c r="B37" s="76"/>
      <c r="C37" s="76"/>
      <c r="D37" s="77"/>
      <c r="E37" s="17">
        <v>4989.8</v>
      </c>
    </row>
    <row r="38" spans="1:5" ht="15.75" customHeight="1" x14ac:dyDescent="0.25">
      <c r="A38" s="50" t="s">
        <v>29</v>
      </c>
      <c r="B38" s="76"/>
      <c r="C38" s="76"/>
      <c r="D38" s="77"/>
      <c r="E38" s="17">
        <v>536.29999999999995</v>
      </c>
    </row>
    <row r="39" spans="1:5" ht="15.75" customHeight="1" x14ac:dyDescent="0.25">
      <c r="A39" s="50" t="s">
        <v>30</v>
      </c>
      <c r="B39" s="76"/>
      <c r="C39" s="76"/>
      <c r="D39" s="77"/>
      <c r="E39" s="28">
        <v>330.1</v>
      </c>
    </row>
    <row r="40" spans="1:5" ht="15.75" customHeight="1" x14ac:dyDescent="0.25">
      <c r="A40" s="50" t="s">
        <v>31</v>
      </c>
      <c r="B40" s="76"/>
      <c r="C40" s="76"/>
      <c r="D40" s="77"/>
      <c r="E40" s="17">
        <v>2382.9</v>
      </c>
    </row>
    <row r="41" spans="1:5" ht="15.75" customHeight="1" x14ac:dyDescent="0.25">
      <c r="A41" s="50" t="s">
        <v>32</v>
      </c>
      <c r="B41" s="76"/>
      <c r="C41" s="76"/>
      <c r="D41" s="77"/>
      <c r="E41" s="17">
        <v>1435.4</v>
      </c>
    </row>
    <row r="42" spans="1:5" ht="15.75" customHeight="1" x14ac:dyDescent="0.25">
      <c r="A42" s="50" t="s">
        <v>36</v>
      </c>
      <c r="B42" s="76"/>
      <c r="C42" s="76"/>
      <c r="D42" s="77"/>
      <c r="E42" s="27">
        <v>500</v>
      </c>
    </row>
    <row r="43" spans="1:5" ht="15.75" customHeight="1" x14ac:dyDescent="0.25">
      <c r="A43" s="50" t="s">
        <v>33</v>
      </c>
      <c r="B43" s="76"/>
      <c r="C43" s="76"/>
      <c r="D43" s="77"/>
      <c r="E43" s="27">
        <v>4537.2</v>
      </c>
    </row>
    <row r="44" spans="1:5" ht="15.75" customHeight="1" x14ac:dyDescent="0.25">
      <c r="A44" s="50" t="s">
        <v>34</v>
      </c>
      <c r="B44" s="76"/>
      <c r="C44" s="76"/>
      <c r="D44" s="77"/>
      <c r="E44" s="27">
        <v>7213.5</v>
      </c>
    </row>
    <row r="45" spans="1:5" ht="15.75" customHeight="1" x14ac:dyDescent="0.25">
      <c r="A45" s="50" t="s">
        <v>35</v>
      </c>
      <c r="B45" s="76"/>
      <c r="C45" s="76"/>
      <c r="D45" s="77"/>
      <c r="E45" s="27">
        <v>1403.2</v>
      </c>
    </row>
    <row r="46" spans="1:5" ht="15.75" customHeight="1" x14ac:dyDescent="0.25">
      <c r="A46" s="50" t="s">
        <v>37</v>
      </c>
      <c r="B46" s="76"/>
      <c r="C46" s="76"/>
      <c r="D46" s="77"/>
      <c r="E46" s="17">
        <v>1572.8</v>
      </c>
    </row>
    <row r="47" spans="1:5" ht="15.75" customHeight="1" x14ac:dyDescent="0.25">
      <c r="A47" s="50" t="s">
        <v>48</v>
      </c>
      <c r="B47" s="76"/>
      <c r="C47" s="76"/>
      <c r="D47" s="77"/>
      <c r="E47" s="17">
        <f>354.2+634.2</f>
        <v>988.40000000000009</v>
      </c>
    </row>
    <row r="48" spans="1:5" ht="15.75" customHeight="1" x14ac:dyDescent="0.25">
      <c r="A48" s="50" t="s">
        <v>50</v>
      </c>
      <c r="B48" s="76"/>
      <c r="C48" s="76"/>
      <c r="D48" s="77"/>
      <c r="E48" s="17">
        <v>1077.2</v>
      </c>
    </row>
    <row r="49" spans="1:5" ht="15.75" customHeight="1" x14ac:dyDescent="0.25">
      <c r="A49" s="50" t="s">
        <v>49</v>
      </c>
      <c r="B49" s="76"/>
      <c r="C49" s="76"/>
      <c r="D49" s="77"/>
      <c r="E49" s="17">
        <v>9900</v>
      </c>
    </row>
    <row r="50" spans="1:5" ht="15.75" customHeight="1" x14ac:dyDescent="0.25">
      <c r="A50" s="50" t="s">
        <v>51</v>
      </c>
      <c r="B50" s="76"/>
      <c r="C50" s="76"/>
      <c r="D50" s="77"/>
      <c r="E50" s="17">
        <v>21369.8</v>
      </c>
    </row>
    <row r="51" spans="1:5" ht="15.75" customHeight="1" x14ac:dyDescent="0.25">
      <c r="A51" s="50" t="s">
        <v>57</v>
      </c>
      <c r="B51" s="76"/>
      <c r="C51" s="76"/>
      <c r="D51" s="77"/>
      <c r="E51" s="17">
        <v>85</v>
      </c>
    </row>
    <row r="52" spans="1:5" ht="15.75" customHeight="1" x14ac:dyDescent="0.25">
      <c r="A52" s="50" t="s">
        <v>58</v>
      </c>
      <c r="B52" s="76"/>
      <c r="C52" s="76"/>
      <c r="D52" s="77"/>
      <c r="E52" s="17">
        <v>837.9</v>
      </c>
    </row>
    <row r="53" spans="1:5" ht="15.75" customHeight="1" x14ac:dyDescent="0.25">
      <c r="A53" s="50" t="s">
        <v>59</v>
      </c>
      <c r="B53" s="76"/>
      <c r="C53" s="76"/>
      <c r="D53" s="77"/>
      <c r="E53" s="17">
        <v>596.79999999999995</v>
      </c>
    </row>
    <row r="54" spans="1:5" ht="15.75" customHeight="1" x14ac:dyDescent="0.25">
      <c r="A54" s="50" t="s">
        <v>60</v>
      </c>
      <c r="B54" s="76"/>
      <c r="C54" s="76"/>
      <c r="D54" s="77"/>
      <c r="E54" s="17">
        <f>2770+9644</f>
        <v>12414</v>
      </c>
    </row>
    <row r="55" spans="1:5" ht="15.75" customHeight="1" thickBot="1" x14ac:dyDescent="0.3">
      <c r="A55" s="50" t="s">
        <v>61</v>
      </c>
      <c r="B55" s="76"/>
      <c r="C55" s="76"/>
      <c r="D55" s="77"/>
      <c r="E55" s="17">
        <v>95</v>
      </c>
    </row>
    <row r="56" spans="1:5" ht="15.75" hidden="1" customHeight="1" x14ac:dyDescent="0.25">
      <c r="A56" s="50"/>
      <c r="B56" s="76"/>
      <c r="C56" s="76"/>
      <c r="D56" s="77"/>
      <c r="E56" s="17"/>
    </row>
    <row r="57" spans="1:5" ht="15.75" hidden="1" customHeight="1" x14ac:dyDescent="0.25">
      <c r="A57" s="50"/>
      <c r="B57" s="76"/>
      <c r="C57" s="76"/>
      <c r="D57" s="77"/>
      <c r="E57" s="17"/>
    </row>
    <row r="58" spans="1:5" ht="15.75" hidden="1" customHeight="1" x14ac:dyDescent="0.25">
      <c r="A58" s="50"/>
      <c r="B58" s="76"/>
      <c r="C58" s="76"/>
      <c r="D58" s="77"/>
      <c r="E58" s="17"/>
    </row>
    <row r="59" spans="1:5" ht="15.75" hidden="1" customHeight="1" thickBot="1" x14ac:dyDescent="0.3">
      <c r="A59" s="79"/>
      <c r="B59" s="80"/>
      <c r="C59" s="80"/>
      <c r="D59" s="81"/>
      <c r="E59" s="29"/>
    </row>
    <row r="60" spans="1:5" ht="17.25" customHeight="1" thickBot="1" x14ac:dyDescent="0.3">
      <c r="A60" s="58" t="s">
        <v>3</v>
      </c>
      <c r="B60" s="59"/>
      <c r="C60" s="59"/>
      <c r="D60" s="62"/>
      <c r="E60" s="30">
        <f>SUM(E32:E59)</f>
        <v>182303.91999999998</v>
      </c>
    </row>
    <row r="61" spans="1:5" ht="3.75" customHeight="1" x14ac:dyDescent="0.25"/>
    <row r="62" spans="1:5" s="26" customFormat="1" ht="19.5" customHeight="1" x14ac:dyDescent="0.3">
      <c r="B62" s="40" t="s">
        <v>6</v>
      </c>
      <c r="C62" s="1"/>
      <c r="D62" s="1"/>
      <c r="E62" s="46">
        <f>E30+E24+E60</f>
        <v>948462.96</v>
      </c>
    </row>
    <row r="63" spans="1:5" ht="15.6" x14ac:dyDescent="0.3">
      <c r="B63" s="7" t="s">
        <v>21</v>
      </c>
      <c r="C63" s="1"/>
      <c r="D63" s="1"/>
      <c r="E63" s="2">
        <f>C8-E62</f>
        <v>-125978.44999999995</v>
      </c>
    </row>
    <row r="64" spans="1:5" ht="15.75" customHeight="1" x14ac:dyDescent="0.3">
      <c r="B64" s="7" t="s">
        <v>56</v>
      </c>
      <c r="C64" s="1"/>
      <c r="D64" s="1"/>
      <c r="E64" s="3">
        <f>E4+E63</f>
        <v>-98527.989999999962</v>
      </c>
    </row>
  </sheetData>
  <mergeCells count="50">
    <mergeCell ref="A55:D55"/>
    <mergeCell ref="A56:D56"/>
    <mergeCell ref="A57:D57"/>
    <mergeCell ref="A58:D58"/>
    <mergeCell ref="A50:D50"/>
    <mergeCell ref="A60:D60"/>
    <mergeCell ref="B1:D1"/>
    <mergeCell ref="A51:D51"/>
    <mergeCell ref="A54:D54"/>
    <mergeCell ref="A59:D59"/>
    <mergeCell ref="A52:D52"/>
    <mergeCell ref="A53:D53"/>
    <mergeCell ref="A45:D45"/>
    <mergeCell ref="A46:D46"/>
    <mergeCell ref="A47:D47"/>
    <mergeCell ref="A48:D48"/>
    <mergeCell ref="A49:D49"/>
    <mergeCell ref="A40:D40"/>
    <mergeCell ref="A41:D41"/>
    <mergeCell ref="A42:D42"/>
    <mergeCell ref="A43:D43"/>
    <mergeCell ref="A44:D44"/>
    <mergeCell ref="A35:D35"/>
    <mergeCell ref="A36:D36"/>
    <mergeCell ref="A37:D37"/>
    <mergeCell ref="A38:D38"/>
    <mergeCell ref="A39:D39"/>
    <mergeCell ref="A3:D3"/>
    <mergeCell ref="B15:D15"/>
    <mergeCell ref="A17:D17"/>
    <mergeCell ref="A18:D18"/>
    <mergeCell ref="A19:D19"/>
    <mergeCell ref="B4:C4"/>
    <mergeCell ref="A7:B7"/>
    <mergeCell ref="A8:B8"/>
    <mergeCell ref="A9:E9"/>
    <mergeCell ref="B25:E25"/>
    <mergeCell ref="A20:D20"/>
    <mergeCell ref="A21:D21"/>
    <mergeCell ref="A22:D22"/>
    <mergeCell ref="A23:D23"/>
    <mergeCell ref="A24:D24"/>
    <mergeCell ref="A32:D32"/>
    <mergeCell ref="A33:D33"/>
    <mergeCell ref="A34:D34"/>
    <mergeCell ref="A26:D26"/>
    <mergeCell ref="A27:D27"/>
    <mergeCell ref="A28:D28"/>
    <mergeCell ref="A29:D29"/>
    <mergeCell ref="A30:D3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2022-03-18T02:34:16Z</cp:lastPrinted>
  <dcterms:created xsi:type="dcterms:W3CDTF">2012-01-24T09:54:37Z</dcterms:created>
  <dcterms:modified xsi:type="dcterms:W3CDTF">2022-03-18T02:34:41Z</dcterms:modified>
</cp:coreProperties>
</file>