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4" i="1" l="1"/>
  <c r="D47" i="1" l="1"/>
  <c r="D26" i="1" l="1"/>
  <c r="D32" i="1"/>
  <c r="D34" i="1" l="1"/>
  <c r="D60" i="1" l="1"/>
  <c r="D13" i="1" l="1"/>
  <c r="C14" i="1"/>
  <c r="B14" i="1"/>
  <c r="D12" i="1" l="1"/>
  <c r="D11" i="1"/>
  <c r="D10" i="1"/>
  <c r="D8" i="1"/>
  <c r="D14" i="1" l="1"/>
  <c r="D61" i="1"/>
  <c r="D62" i="1" s="1"/>
  <c r="D63" i="1" s="1"/>
</calcChain>
</file>

<file path=xl/sharedStrings.xml><?xml version="1.0" encoding="utf-8"?>
<sst xmlns="http://schemas.openxmlformats.org/spreadsheetml/2006/main" count="60" uniqueCount="60">
  <si>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</si>
  <si>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</si>
  <si>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</si>
  <si>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</si>
  <si>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</si>
  <si>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</si>
  <si>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</si>
  <si>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</si>
  <si>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</si>
  <si>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</si>
  <si>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</si>
  <si>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</si>
  <si>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</si>
  <si>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</si>
  <si>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</si>
  <si>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</si>
  <si>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</si>
  <si>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Вознаграждение, координация с советом МКД</t>
  </si>
  <si>
    <t>Отведение стоков ОИ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</si>
  <si>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</si>
  <si>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</si>
  <si>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</si>
  <si>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</si>
  <si>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освещения 4п  /февраль 2021г</t>
  </si>
  <si>
    <t>Подключение эл.счетчика  /март 2021г</t>
  </si>
  <si>
    <t>Крепление труб  /март 2021г</t>
  </si>
  <si>
    <t>Ремонт стояка систекмы ГВС кв.37  /апрель 2021г</t>
  </si>
  <si>
    <t>Ввывоз веток  (а/машина)   /май 2021г</t>
  </si>
  <si>
    <t>Замена стояков системы ГВС, ХВС  кв.37  /май 2021г</t>
  </si>
  <si>
    <t>Монтаж и установка пластиковых окон 3,4п  /май 2021г</t>
  </si>
  <si>
    <t>Замена стояков системы ГВС, ХВС  кв.25  /июнь  2021г</t>
  </si>
  <si>
    <t>Демонтаж металлических конструкций  /июнь 2021г</t>
  </si>
  <si>
    <t>Ремонт освещения 1п  /июнь 2021г</t>
  </si>
  <si>
    <t>Материалы для субботника /июнь 2021г</t>
  </si>
  <si>
    <t>Замена вводного автомата защиты кв.22 /июнь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</si>
  <si>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</si>
  <si>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</si>
  <si>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</si>
  <si>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</si>
  <si>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</si>
  <si>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</si>
  <si>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</si>
  <si>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</si>
  <si>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</si>
  <si>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</si>
  <si>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Техническ. обслуживание ОДПУ</t>
  </si>
  <si>
    <t xml:space="preserve">Диагностика газовых сетей) /июнь 2021г   
</t>
  </si>
  <si>
    <t>Год постройки-1963, кирпичный, газифицирован, количество этажей-4, количество подъездов-4, количество квартир-59, нежилых помещений-1, общая площадь дома-2536,0, кол-во зарегистрированных-94</t>
  </si>
  <si>
    <t>Опиловка и вывоз веток  /август 2021г</t>
  </si>
  <si>
    <t>Ремонт перил, заливка пола в тамбуре  /август 2021г</t>
  </si>
  <si>
    <t>Изготовление и установка решеток на окна  /август 2021г</t>
  </si>
  <si>
    <t>Тариф на тех/содерж-18,60, СОИ-факт, обслуживание ПУ-0,64 кв.м, вознаграждение домкома-70 с помещения</t>
  </si>
  <si>
    <t>за    2021 год</t>
  </si>
  <si>
    <t>Задолженность на 01.01.2022г.</t>
  </si>
  <si>
    <t xml:space="preserve">8. Средства на счете дома на 01.01.2022г.    </t>
  </si>
  <si>
    <t>Ремонт подъездного освещения  /октябрь 2021г</t>
  </si>
  <si>
    <t>Гермитизация и покраска газовых труб  /ноябрь 2021г</t>
  </si>
  <si>
    <t>Закрепление трубопроводов  /ноябрь 2021г</t>
  </si>
  <si>
    <t>Закрытие тех.окон на чердаке  /ноябрь 2021г</t>
  </si>
  <si>
    <t>Ремонт подъездного освещения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</si>
</sst>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8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0" fontId="9" fillId="0" borderId="16" xfId="0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4" fontId="2" fillId="0" borderId="15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0" fillId="0" borderId="0" xfId="0" applyFont="1"/>
    <xf numFmtId="4" fontId="3" fillId="0" borderId="28" xfId="0" applyNumberFormat="1" applyFont="1" applyBorder="1" applyAlignment="1">
      <alignment vertical="top"/>
    </xf>
    <xf numFmtId="0" fontId="2" fillId="0" borderId="0" xfId="0" applyFont="1" applyAlignment="1"/>
    <xf numFmtId="2" fontId="3" fillId="0" borderId="5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33" xfId="0" applyBorder="1" applyAlignment="1">
      <alignment vertical="top" wrapText="1"/>
    </xf>
    <xf numFmtId="4" fontId="2" fillId="0" borderId="1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24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5" fillId="0" borderId="0" xfId="0" applyFont="1" applyBorder="1" applyAlignment="1">
      <alignment horizontal="right" vertical="top"/>
    </xf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2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/>
    <xf numFmtId="0" fontId="0" fillId="0" borderId="32" xfId="0" applyBorder="1" applyAlignment="1"/>
    <xf numFmtId="0" fontId="0" fillId="0" borderId="6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9" xfId="0" applyBorder="1" applyAlignment="1">
      <alignment vertical="top" wrapText="1"/>
    </xf>
    <xf numFmtId="0" fontId="2" fillId="0" borderId="0" xfId="0" applyFont="1" applyAlignment="1"/>
    <xf numFmtId="4" fontId="2" fillId="0" borderId="16" xfId="0" applyNumberFormat="1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4" fontId="10" fillId="0" borderId="18" xfId="0" applyNumberFormat="1" applyFont="1" applyBorder="1" applyAlignment="1"/>
    <xf numFmtId="0" fontId="10" fillId="0" borderId="0" xfId="0" applyFont="1" applyBorder="1" applyAlignment="1"/>
    <xf numFmtId="0" fontId="10" fillId="0" borderId="19" xfId="0" applyFont="1" applyBorder="1" applyAlignment="1"/>
    <xf numFmtId="0" fontId="2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2" zoomScaleNormal="100" workbookViewId="0">
      <selection activeCell="F29" sqref="F29"/>
    </sheetView>
  </sheetViews>
  <sheetFormatPr defaultRowHeight="13.2" x14ac:dyDescent="0.25"/>
  <cols>
    <col min="1" max="1" width="16.88671875" customWidth="1"/>
    <col min="2" max="2" width="25.109375" customWidth="1"/>
    <col min="3" max="3" width="32.33203125" customWidth="1"/>
    <col min="4" max="4" width="34" customWidth="1"/>
  </cols>
  <sheetData>
    <row r="1" spans="1:10" ht="17.399999999999999" x14ac:dyDescent="0.3">
      <c r="B1" s="39" t="s">
        <v>16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1" t="s">
        <v>52</v>
      </c>
      <c r="C2" s="41"/>
      <c r="D2" s="41"/>
      <c r="E2" s="34"/>
      <c r="F2" s="34"/>
      <c r="G2" s="34"/>
      <c r="H2" s="34"/>
      <c r="I2" s="34"/>
      <c r="J2" s="34"/>
    </row>
    <row r="3" spans="1:10" ht="57" customHeight="1" thickBot="1" x14ac:dyDescent="0.3">
      <c r="A3" s="61" t="s">
        <v>47</v>
      </c>
      <c r="B3" s="61"/>
      <c r="C3" s="62"/>
      <c r="D3" s="35" t="s">
        <v>51</v>
      </c>
    </row>
    <row r="4" spans="1:10" ht="15.6" x14ac:dyDescent="0.3">
      <c r="B4" s="63" t="s">
        <v>19</v>
      </c>
      <c r="C4" s="63"/>
      <c r="D4" s="1">
        <v>-181361.59</v>
      </c>
    </row>
    <row r="5" spans="1:10" ht="15.6" x14ac:dyDescent="0.3">
      <c r="B5" s="40" t="s">
        <v>20</v>
      </c>
      <c r="C5" s="40"/>
      <c r="D5" s="40"/>
      <c r="E5" s="40"/>
      <c r="F5" s="40"/>
      <c r="G5" s="40"/>
      <c r="H5" s="40"/>
      <c r="I5" s="40"/>
      <c r="J5" s="40"/>
    </row>
    <row r="6" spans="1:10" s="19" customFormat="1" ht="19.5" customHeight="1" thickBot="1" x14ac:dyDescent="0.3">
      <c r="B6" s="28" t="s">
        <v>21</v>
      </c>
      <c r="D6" s="25">
        <v>-100019.99</v>
      </c>
    </row>
    <row r="7" spans="1:10" ht="14.4" thickBot="1" x14ac:dyDescent="0.3">
      <c r="A7" s="53" t="s">
        <v>8</v>
      </c>
      <c r="B7" s="54"/>
      <c r="C7" s="21" t="s">
        <v>9</v>
      </c>
      <c r="D7" s="22" t="s">
        <v>53</v>
      </c>
    </row>
    <row r="8" spans="1:10" s="29" customFormat="1" ht="19.5" customHeight="1" thickBot="1" x14ac:dyDescent="0.3">
      <c r="A8" s="64">
        <v>659853.67000000004</v>
      </c>
      <c r="B8" s="65"/>
      <c r="C8" s="36">
        <v>634200.11</v>
      </c>
      <c r="D8" s="37">
        <f>D6+C8-A8</f>
        <v>-125673.55000000005</v>
      </c>
    </row>
    <row r="9" spans="1:10" s="30" customFormat="1" ht="12.75" customHeight="1" thickBot="1" x14ac:dyDescent="0.3">
      <c r="A9" s="66" t="s">
        <v>7</v>
      </c>
      <c r="B9" s="67"/>
      <c r="C9" s="67"/>
      <c r="D9" s="68"/>
    </row>
    <row r="10" spans="1:10" ht="17.25" customHeight="1" x14ac:dyDescent="0.25">
      <c r="A10" s="3" t="s">
        <v>10</v>
      </c>
      <c r="B10" s="4">
        <v>8861.7800000000007</v>
      </c>
      <c r="C10" s="5">
        <v>9408.34</v>
      </c>
      <c r="D10" s="6">
        <f>C10-B10</f>
        <v>546.55999999999949</v>
      </c>
    </row>
    <row r="11" spans="1:10" ht="16.5" customHeight="1" x14ac:dyDescent="0.25">
      <c r="A11" s="7" t="s">
        <v>11</v>
      </c>
      <c r="B11" s="8">
        <v>1884.39</v>
      </c>
      <c r="C11" s="9">
        <v>1710.78</v>
      </c>
      <c r="D11" s="10">
        <f>C11-B11</f>
        <v>-173.61000000000013</v>
      </c>
    </row>
    <row r="12" spans="1:10" ht="15.75" customHeight="1" x14ac:dyDescent="0.25">
      <c r="A12" s="7" t="s">
        <v>13</v>
      </c>
      <c r="B12" s="8">
        <v>14996.53</v>
      </c>
      <c r="C12" s="9">
        <v>17183.77</v>
      </c>
      <c r="D12" s="10">
        <f>C12-B12</f>
        <v>2187.2399999999998</v>
      </c>
    </row>
    <row r="13" spans="1:10" ht="18" customHeight="1" thickBot="1" x14ac:dyDescent="0.3">
      <c r="A13" s="11" t="s">
        <v>18</v>
      </c>
      <c r="B13" s="12">
        <v>3931.48</v>
      </c>
      <c r="C13" s="13">
        <v>3753.3</v>
      </c>
      <c r="D13" s="14">
        <f>C13-B13</f>
        <v>-178.17999999999984</v>
      </c>
    </row>
    <row r="14" spans="1:10" ht="19.5" customHeight="1" thickBot="1" x14ac:dyDescent="0.3">
      <c r="A14" s="15" t="s">
        <v>12</v>
      </c>
      <c r="B14" s="16">
        <f>SUM(B10:B13)</f>
        <v>29674.18</v>
      </c>
      <c r="C14" s="17">
        <f>SUM(C10:C13)</f>
        <v>32056.19</v>
      </c>
      <c r="D14" s="18">
        <f>SUM(D10:D13)</f>
        <v>2382.0099999999993</v>
      </c>
    </row>
    <row r="15" spans="1:10" s="19" customFormat="1" ht="15" customHeight="1" x14ac:dyDescent="0.25">
      <c r="B15" s="52" t="s">
        <v>4</v>
      </c>
      <c r="C15" s="52"/>
      <c r="D15" s="2">
        <f>D8+54234.25</f>
        <v>-71439.300000000047</v>
      </c>
    </row>
    <row r="16" spans="1:10" s="19" customFormat="1" ht="21.75" customHeight="1" thickBot="1" x14ac:dyDescent="0.35">
      <c r="B16" s="32" t="s">
        <v>2</v>
      </c>
    </row>
    <row r="17" spans="1:4" ht="17.25" customHeight="1" x14ac:dyDescent="0.25">
      <c r="A17" s="55" t="s">
        <v>35</v>
      </c>
      <c r="B17" s="56"/>
      <c r="C17" s="56"/>
      <c r="D17" s="6">
        <v>16760.04</v>
      </c>
    </row>
    <row r="18" spans="1:4" ht="17.25" customHeight="1" x14ac:dyDescent="0.25">
      <c r="A18" s="60" t="s">
        <v>36</v>
      </c>
      <c r="B18" s="43"/>
      <c r="C18" s="43"/>
      <c r="D18" s="10">
        <v>5180.38</v>
      </c>
    </row>
    <row r="19" spans="1:4" ht="17.25" customHeight="1" x14ac:dyDescent="0.25">
      <c r="A19" s="60" t="s">
        <v>37</v>
      </c>
      <c r="B19" s="43"/>
      <c r="C19" s="43"/>
      <c r="D19" s="10">
        <v>14991.71</v>
      </c>
    </row>
    <row r="20" spans="1:4" ht="17.25" customHeight="1" x14ac:dyDescent="0.25">
      <c r="A20" s="60" t="s">
        <v>0</v>
      </c>
      <c r="B20" s="43"/>
      <c r="C20" s="43"/>
      <c r="D20" s="10">
        <v>18791.099999999999</v>
      </c>
    </row>
    <row r="21" spans="1:4" ht="17.25" customHeight="1" x14ac:dyDescent="0.25">
      <c r="A21" s="60" t="s">
        <v>38</v>
      </c>
      <c r="B21" s="43"/>
      <c r="C21" s="43"/>
      <c r="D21" s="10">
        <v>239320.92</v>
      </c>
    </row>
    <row r="22" spans="1:4" ht="17.25" customHeight="1" x14ac:dyDescent="0.25">
      <c r="A22" s="60" t="s">
        <v>39</v>
      </c>
      <c r="B22" s="43"/>
      <c r="C22" s="43"/>
      <c r="D22" s="10">
        <v>10951.2</v>
      </c>
    </row>
    <row r="23" spans="1:4" ht="17.25" customHeight="1" x14ac:dyDescent="0.25">
      <c r="A23" s="60" t="s">
        <v>40</v>
      </c>
      <c r="B23" s="43"/>
      <c r="C23" s="43"/>
      <c r="D23" s="10">
        <v>82838.59</v>
      </c>
    </row>
    <row r="24" spans="1:4" ht="17.25" customHeight="1" x14ac:dyDescent="0.25">
      <c r="A24" s="60" t="s">
        <v>45</v>
      </c>
      <c r="B24" s="43"/>
      <c r="C24" s="43"/>
      <c r="D24" s="10">
        <v>16620</v>
      </c>
    </row>
    <row r="25" spans="1:4" ht="15.75" customHeight="1" thickBot="1" x14ac:dyDescent="0.3">
      <c r="A25" s="60" t="s">
        <v>17</v>
      </c>
      <c r="B25" s="43"/>
      <c r="C25" s="43"/>
      <c r="D25" s="10">
        <v>47247</v>
      </c>
    </row>
    <row r="26" spans="1:4" ht="17.25" customHeight="1" thickBot="1" x14ac:dyDescent="0.3">
      <c r="A26" s="44" t="s">
        <v>1</v>
      </c>
      <c r="B26" s="45"/>
      <c r="C26" s="45"/>
      <c r="D26" s="23">
        <f>SUM(D17:D25)</f>
        <v>452700.94000000006</v>
      </c>
    </row>
    <row r="27" spans="1:4" s="19" customFormat="1" ht="36" customHeight="1" thickBot="1" x14ac:dyDescent="0.3">
      <c r="B27" s="69" t="s">
        <v>14</v>
      </c>
      <c r="C27" s="70"/>
      <c r="D27" s="70"/>
    </row>
    <row r="28" spans="1:4" ht="15.75" customHeight="1" x14ac:dyDescent="0.25">
      <c r="A28" s="55" t="s">
        <v>41</v>
      </c>
      <c r="B28" s="56"/>
      <c r="C28" s="56"/>
      <c r="D28" s="6">
        <v>37800.980000000003</v>
      </c>
    </row>
    <row r="29" spans="1:4" ht="15.75" customHeight="1" x14ac:dyDescent="0.25">
      <c r="A29" s="60" t="s">
        <v>42</v>
      </c>
      <c r="B29" s="43"/>
      <c r="C29" s="43"/>
      <c r="D29" s="10">
        <v>2464</v>
      </c>
    </row>
    <row r="30" spans="1:4" ht="15.75" customHeight="1" x14ac:dyDescent="0.25">
      <c r="A30" s="60" t="s">
        <v>43</v>
      </c>
      <c r="B30" s="43"/>
      <c r="C30" s="43"/>
      <c r="D30" s="10">
        <v>11269.83</v>
      </c>
    </row>
    <row r="31" spans="1:4" ht="15.75" customHeight="1" thickBot="1" x14ac:dyDescent="0.3">
      <c r="A31" s="60" t="s">
        <v>44</v>
      </c>
      <c r="B31" s="43"/>
      <c r="C31" s="43"/>
      <c r="D31" s="31">
        <v>3931.08</v>
      </c>
    </row>
    <row r="32" spans="1:4" ht="15.75" customHeight="1" thickBot="1" x14ac:dyDescent="0.3">
      <c r="A32" s="44" t="s">
        <v>15</v>
      </c>
      <c r="B32" s="45"/>
      <c r="C32" s="45"/>
      <c r="D32" s="24">
        <f>SUM(D28:D31)</f>
        <v>55465.890000000007</v>
      </c>
    </row>
    <row r="33" spans="1:4" s="19" customFormat="1" ht="24.75" customHeight="1" thickBot="1" x14ac:dyDescent="0.35">
      <c r="B33" s="32" t="s">
        <v>5</v>
      </c>
    </row>
    <row r="34" spans="1:4" s="19" customFormat="1" ht="16.2" customHeight="1" x14ac:dyDescent="0.25">
      <c r="A34" s="57" t="s">
        <v>23</v>
      </c>
      <c r="B34" s="58"/>
      <c r="C34" s="59"/>
      <c r="D34" s="33">
        <f>960.9+960.9</f>
        <v>1921.8</v>
      </c>
    </row>
    <row r="35" spans="1:4" ht="16.8" customHeight="1" x14ac:dyDescent="0.25">
      <c r="A35" s="42" t="s">
        <v>24</v>
      </c>
      <c r="B35" s="43"/>
      <c r="C35" s="43"/>
      <c r="D35" s="10">
        <v>332.1</v>
      </c>
    </row>
    <row r="36" spans="1:4" ht="16.8" customHeight="1" x14ac:dyDescent="0.25">
      <c r="A36" s="42" t="s">
        <v>25</v>
      </c>
      <c r="B36" s="43"/>
      <c r="C36" s="43"/>
      <c r="D36" s="10">
        <v>282.89999999999998</v>
      </c>
    </row>
    <row r="37" spans="1:4" ht="16.8" customHeight="1" x14ac:dyDescent="0.25">
      <c r="A37" s="42" t="s">
        <v>26</v>
      </c>
      <c r="B37" s="43"/>
      <c r="C37" s="43"/>
      <c r="D37" s="10">
        <v>4746.5</v>
      </c>
    </row>
    <row r="38" spans="1:4" ht="16.8" customHeight="1" x14ac:dyDescent="0.25">
      <c r="A38" s="42" t="s">
        <v>27</v>
      </c>
      <c r="B38" s="43"/>
      <c r="C38" s="43"/>
      <c r="D38" s="10">
        <v>4377.2</v>
      </c>
    </row>
    <row r="39" spans="1:4" ht="16.8" customHeight="1" x14ac:dyDescent="0.25">
      <c r="A39" s="42" t="s">
        <v>28</v>
      </c>
      <c r="B39" s="43"/>
      <c r="C39" s="43"/>
      <c r="D39" s="10">
        <v>6266.1</v>
      </c>
    </row>
    <row r="40" spans="1:4" ht="16.8" customHeight="1" x14ac:dyDescent="0.25">
      <c r="A40" s="42" t="s">
        <v>29</v>
      </c>
      <c r="B40" s="43"/>
      <c r="C40" s="43"/>
      <c r="D40" s="10">
        <v>136400</v>
      </c>
    </row>
    <row r="41" spans="1:4" ht="16.8" customHeight="1" x14ac:dyDescent="0.25">
      <c r="A41" s="42" t="s">
        <v>46</v>
      </c>
      <c r="B41" s="43"/>
      <c r="C41" s="43"/>
      <c r="D41" s="10">
        <v>28500</v>
      </c>
    </row>
    <row r="42" spans="1:4" ht="16.8" customHeight="1" x14ac:dyDescent="0.25">
      <c r="A42" s="42" t="s">
        <v>30</v>
      </c>
      <c r="B42" s="43"/>
      <c r="C42" s="43"/>
      <c r="D42" s="10">
        <v>8652.4500000000007</v>
      </c>
    </row>
    <row r="43" spans="1:4" ht="16.8" customHeight="1" x14ac:dyDescent="0.25">
      <c r="A43" s="42" t="s">
        <v>31</v>
      </c>
      <c r="B43" s="43"/>
      <c r="C43" s="43"/>
      <c r="D43" s="10">
        <v>623.6</v>
      </c>
    </row>
    <row r="44" spans="1:4" ht="16.8" customHeight="1" x14ac:dyDescent="0.25">
      <c r="A44" s="42" t="s">
        <v>32</v>
      </c>
      <c r="B44" s="43"/>
      <c r="C44" s="43"/>
      <c r="D44" s="10">
        <v>150</v>
      </c>
    </row>
    <row r="45" spans="1:4" ht="16.8" customHeight="1" x14ac:dyDescent="0.25">
      <c r="A45" s="42" t="s">
        <v>33</v>
      </c>
      <c r="B45" s="43"/>
      <c r="C45" s="43"/>
      <c r="D45" s="10">
        <v>1993.2</v>
      </c>
    </row>
    <row r="46" spans="1:4" ht="16.8" customHeight="1" x14ac:dyDescent="0.25">
      <c r="A46" s="42" t="s">
        <v>34</v>
      </c>
      <c r="B46" s="43"/>
      <c r="C46" s="43"/>
      <c r="D46" s="10">
        <v>628.9</v>
      </c>
    </row>
    <row r="47" spans="1:4" ht="16.8" customHeight="1" x14ac:dyDescent="0.25">
      <c r="A47" s="42" t="s">
        <v>48</v>
      </c>
      <c r="B47" s="43"/>
      <c r="C47" s="43"/>
      <c r="D47" s="10">
        <f>5307.9+5212.8+16300</f>
        <v>26820.7</v>
      </c>
    </row>
    <row r="48" spans="1:4" ht="16.8" customHeight="1" x14ac:dyDescent="0.25">
      <c r="A48" s="42" t="s">
        <v>49</v>
      </c>
      <c r="B48" s="43"/>
      <c r="C48" s="43"/>
      <c r="D48" s="10">
        <v>7075.2</v>
      </c>
    </row>
    <row r="49" spans="1:4" ht="16.8" customHeight="1" x14ac:dyDescent="0.25">
      <c r="A49" s="42" t="s">
        <v>50</v>
      </c>
      <c r="B49" s="43"/>
      <c r="C49" s="43"/>
      <c r="D49" s="10">
        <v>13774.7</v>
      </c>
    </row>
    <row r="50" spans="1:4" ht="16.8" customHeight="1" x14ac:dyDescent="0.25">
      <c r="A50" s="42" t="s">
        <v>55</v>
      </c>
      <c r="B50" s="43"/>
      <c r="C50" s="43"/>
      <c r="D50" s="10">
        <v>315</v>
      </c>
    </row>
    <row r="51" spans="1:4" ht="16.8" customHeight="1" x14ac:dyDescent="0.25">
      <c r="A51" s="42" t="s">
        <v>56</v>
      </c>
      <c r="B51" s="43"/>
      <c r="C51" s="43"/>
      <c r="D51" s="10">
        <v>3049.7</v>
      </c>
    </row>
    <row r="52" spans="1:4" ht="16.8" customHeight="1" x14ac:dyDescent="0.25">
      <c r="A52" s="42" t="s">
        <v>57</v>
      </c>
      <c r="B52" s="43"/>
      <c r="C52" s="43"/>
      <c r="D52" s="10">
        <v>702.1</v>
      </c>
    </row>
    <row r="53" spans="1:4" ht="16.8" customHeight="1" x14ac:dyDescent="0.25">
      <c r="A53" s="42" t="s">
        <v>58</v>
      </c>
      <c r="B53" s="43"/>
      <c r="C53" s="43"/>
      <c r="D53" s="10">
        <v>1775.1</v>
      </c>
    </row>
    <row r="54" spans="1:4" ht="16.8" customHeight="1" thickBot="1" x14ac:dyDescent="0.3">
      <c r="A54" s="42" t="s">
        <v>59</v>
      </c>
      <c r="B54" s="43"/>
      <c r="C54" s="43"/>
      <c r="D54" s="10">
        <f>315+315</f>
        <v>630</v>
      </c>
    </row>
    <row r="55" spans="1:4" ht="16.8" hidden="1" customHeight="1" x14ac:dyDescent="0.25">
      <c r="A55" s="42"/>
      <c r="B55" s="43"/>
      <c r="C55" s="43"/>
      <c r="D55" s="10"/>
    </row>
    <row r="56" spans="1:4" ht="16.8" hidden="1" customHeight="1" x14ac:dyDescent="0.25">
      <c r="A56" s="42"/>
      <c r="B56" s="43"/>
      <c r="C56" s="43"/>
      <c r="D56" s="10"/>
    </row>
    <row r="57" spans="1:4" ht="16.8" hidden="1" customHeight="1" x14ac:dyDescent="0.25">
      <c r="A57" s="49"/>
      <c r="B57" s="50"/>
      <c r="C57" s="51"/>
      <c r="D57" s="10"/>
    </row>
    <row r="58" spans="1:4" ht="16.8" hidden="1" customHeight="1" x14ac:dyDescent="0.25">
      <c r="A58" s="42"/>
      <c r="B58" s="43"/>
      <c r="C58" s="43"/>
      <c r="D58" s="10"/>
    </row>
    <row r="59" spans="1:4" ht="18.75" hidden="1" customHeight="1" thickBot="1" x14ac:dyDescent="0.3">
      <c r="A59" s="46"/>
      <c r="B59" s="47"/>
      <c r="C59" s="48"/>
      <c r="D59" s="27"/>
    </row>
    <row r="60" spans="1:4" ht="15" customHeight="1" thickBot="1" x14ac:dyDescent="0.3">
      <c r="A60" s="44" t="s">
        <v>3</v>
      </c>
      <c r="B60" s="45"/>
      <c r="C60" s="45"/>
      <c r="D60" s="23">
        <f>SUM(D34:D59)</f>
        <v>249017.25000000009</v>
      </c>
    </row>
    <row r="61" spans="1:4" s="19" customFormat="1" ht="15.6" customHeight="1" x14ac:dyDescent="0.25">
      <c r="B61" s="20" t="s">
        <v>6</v>
      </c>
      <c r="D61" s="38">
        <f>D32+D26+D60</f>
        <v>757184.08000000019</v>
      </c>
    </row>
    <row r="62" spans="1:4" s="19" customFormat="1" ht="15.6" x14ac:dyDescent="0.25">
      <c r="B62" s="20" t="s">
        <v>22</v>
      </c>
      <c r="D62" s="25">
        <f>C8-D61</f>
        <v>-122983.9700000002</v>
      </c>
    </row>
    <row r="63" spans="1:4" s="19" customFormat="1" ht="15" customHeight="1" x14ac:dyDescent="0.25">
      <c r="B63" s="20" t="s">
        <v>54</v>
      </c>
      <c r="D63" s="26">
        <f>D4+D62</f>
        <v>-304345.56000000017</v>
      </c>
    </row>
  </sheetData>
  <mergeCells count="49">
    <mergeCell ref="A31:C31"/>
    <mergeCell ref="A44:C44"/>
    <mergeCell ref="A36:C36"/>
    <mergeCell ref="A32:C32"/>
    <mergeCell ref="A40:C40"/>
    <mergeCell ref="A3:C3"/>
    <mergeCell ref="A29:C29"/>
    <mergeCell ref="A30:C30"/>
    <mergeCell ref="A17:C17"/>
    <mergeCell ref="A18:C18"/>
    <mergeCell ref="A19:C19"/>
    <mergeCell ref="A20:C20"/>
    <mergeCell ref="A21:C21"/>
    <mergeCell ref="A22:C22"/>
    <mergeCell ref="A23:C23"/>
    <mergeCell ref="A25:C25"/>
    <mergeCell ref="A26:C26"/>
    <mergeCell ref="B4:C4"/>
    <mergeCell ref="A8:B8"/>
    <mergeCell ref="A9:D9"/>
    <mergeCell ref="B27:D27"/>
    <mergeCell ref="B15:C15"/>
    <mergeCell ref="A7:B7"/>
    <mergeCell ref="A46:C46"/>
    <mergeCell ref="A47:C47"/>
    <mergeCell ref="A48:C48"/>
    <mergeCell ref="A35:C35"/>
    <mergeCell ref="A28:C28"/>
    <mergeCell ref="A34:C34"/>
    <mergeCell ref="A43:C43"/>
    <mergeCell ref="A45:C45"/>
    <mergeCell ref="A24:C24"/>
    <mergeCell ref="A37:C37"/>
    <mergeCell ref="A38:C38"/>
    <mergeCell ref="A39:C39"/>
    <mergeCell ref="A41:C41"/>
    <mergeCell ref="A42:C42"/>
    <mergeCell ref="A50:C50"/>
    <mergeCell ref="A60:C60"/>
    <mergeCell ref="A49:C49"/>
    <mergeCell ref="A53:C53"/>
    <mergeCell ref="A59:C59"/>
    <mergeCell ref="A51:C51"/>
    <mergeCell ref="A52:C52"/>
    <mergeCell ref="A54:C54"/>
    <mergeCell ref="A55:C55"/>
    <mergeCell ref="A56:C56"/>
    <mergeCell ref="A58:C58"/>
    <mergeCell ref="A57:C5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2022-03-14T07:57:53Z</cp:lastPrinted>
  <dcterms:created xsi:type="dcterms:W3CDTF">2012-01-24T09:54:37Z</dcterms:created>
  <dcterms:modified xsi:type="dcterms:W3CDTF">2022-03-14T07:57:57Z</dcterms:modified>
</cp:coreProperties>
</file>