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0" sheetId="1" r:id="rId1"/>
  </sheets>
  <calcPr calcId="144525" refMode="R1C1"/>
</workbook>
</file>

<file path=xl/calcChain.xml><?xml version="1.0" encoding="utf-8"?>
<calcChain xmlns="http://schemas.openxmlformats.org/spreadsheetml/2006/main">
  <c r="D57" i="1" l="1"/>
  <c r="D53" i="1" l="1"/>
  <c r="D39" i="1" l="1"/>
  <c r="D38" i="1" l="1"/>
  <c r="D33" i="1" l="1"/>
  <c r="D27" i="1" l="1"/>
  <c r="D64" i="1"/>
  <c r="D13" i="1" l="1"/>
  <c r="C14" i="1"/>
  <c r="B14" i="1"/>
  <c r="D12" i="1"/>
  <c r="D11" i="1"/>
  <c r="D10" i="1"/>
  <c r="D8" i="1"/>
  <c r="D15" i="1" s="1"/>
  <c r="D65" i="1" l="1"/>
  <c r="D66" i="1" s="1"/>
  <c r="D67" i="1" s="1"/>
  <c r="D14" i="1"/>
</calcChain>
</file>

<file path=xl/sharedStrings.xml><?xml version="1.0" encoding="utf-8"?>
<sst xmlns="http://schemas.openxmlformats.org/spreadsheetml/2006/main" count="65" uniqueCount="65">
  <si>
    <t>Услуги паспортной службы ("ЕИРКЦ")</t>
  </si>
  <si>
    <t>Услуги по начислению ("ЕИРКЦ")</t>
  </si>
  <si>
    <t>Услуги по приему платежей (Система "Город")</t>
  </si>
  <si>
    <t>Услуги по содержанию МКД ("РемЖилСтрой")</t>
  </si>
  <si>
    <t>Услуги управления МКД ("БАЯРД")</t>
  </si>
  <si>
    <t>Налог (МИФНС №1)</t>
  </si>
  <si>
    <t>ИТОГО расходов на содержание жилья</t>
  </si>
  <si>
    <t>3. Расходы на содержание жилья</t>
  </si>
  <si>
    <t>Аварийная служба ("ТехБийск")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</si>
  <si>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</si>
  <si>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</si>
  <si>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</si>
  <si>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</si>
  <si>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Расходы по ГВС на содержание ОИ  (АО "Бийскэнерго")</t>
  </si>
  <si>
    <t>Расходы по ХВС на содержание ОИ  (МУП г.Бийска "Водоканал")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</si>
  <si>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</si>
  <si>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</si>
  <si>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</si>
  <si>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</si>
  <si>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</si>
  <si>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</si>
  <si>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</si>
  <si>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Расходы по эл.энергии на содержание ОИ  (АО"Алтайэкрайэнерго")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</si>
  <si>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</si>
  <si>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</si>
  <si>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</si>
  <si>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Расходы на отведение сточных вод ОИ  (МУП г.Бийска "Водоканал")</t>
  </si>
  <si>
    <t>Отведение сточных вод</t>
  </si>
  <si>
    <t>Тех.обслуживание узла учета ХВС, ТС ("Инженерные системы")</t>
  </si>
  <si>
    <t>ОТЧЕТ по дому ВАСИЛЬЕВА, 1</t>
  </si>
  <si>
    <t>1. Средства на счете дома на 01.01.2020г.</t>
  </si>
  <si>
    <t>2. Начисления и поступления за 2020 год</t>
  </si>
  <si>
    <t>Входящее сальдо на 01.01.2020г.</t>
  </si>
  <si>
    <t xml:space="preserve">7. Накопительный счет за 2020 год                                </t>
  </si>
  <si>
    <t>Установка дверных доводчиков  /январь 2020г</t>
  </si>
  <si>
    <t>Установка дверной пружины 3п  /январь 2020г</t>
  </si>
  <si>
    <t>Ремонт освещения тамбур /январь 2020г</t>
  </si>
  <si>
    <t>Ремонт освещения тамбур /март 2020г</t>
  </si>
  <si>
    <t>Погрузка и вывоз веток, мусора  /апрель 2020г</t>
  </si>
  <si>
    <t>Услуги по вывозу и захоронению строительных отходов  /июнь 2020г</t>
  </si>
  <si>
    <t>Замена т/т на ВРУ (трансформатор) /май 2020г</t>
  </si>
  <si>
    <t>Ремонт освещения 3п /май 2020г</t>
  </si>
  <si>
    <t>Изготовление, установка и покраска обрамления крыльца /июнь 2020г</t>
  </si>
  <si>
    <t>Ремонт контейнерной площадки /июнь 2020г</t>
  </si>
  <si>
    <t>Ремонт мусорного бака, погрузка веток в контейнер /июнь 2020г</t>
  </si>
  <si>
    <t>Тариф на тех/содерж-15,62, СОИ-факт, обслуживание ПУ-0,47 кв.м, вознаграждение домкома-52,8 с помещения</t>
  </si>
  <si>
    <t>Замена эл.лампы в тамбуре  /июль 2020г</t>
  </si>
  <si>
    <t>Ремонт качели  /июль 2020г</t>
  </si>
  <si>
    <t>Изготовление, установка таблички у мусорных баков /июль 2020г</t>
  </si>
  <si>
    <t>Освещение подъезда  /август 2020г</t>
  </si>
  <si>
    <t>Установка п/ящика  /сентябрь 2020г</t>
  </si>
  <si>
    <t>Частичная замена стояка КНС кв.45,49  /сентябрь 2020г</t>
  </si>
  <si>
    <t>Замок на ВРУ  /сентябрь 2020г</t>
  </si>
  <si>
    <t>Ревизия эл.щита  /сентябрь 2020г</t>
  </si>
  <si>
    <t>Ремонт освещения  /сентябрь 2020г</t>
  </si>
  <si>
    <t>за    2020 год</t>
  </si>
  <si>
    <t>Задолженность на 01.01.2021г.</t>
  </si>
  <si>
    <t xml:space="preserve">8. Средства на счете дома на 01.01.2021г.    </t>
  </si>
  <si>
    <t>Шпаклевание откосов /октябрь 2020г</t>
  </si>
  <si>
    <t>Вывоз веток с контейнерной площадки  /октябрь 2020г</t>
  </si>
  <si>
    <t>Ревизия эл.щита  /октябрь 2020г</t>
  </si>
  <si>
    <t>Ремонт освещения 4п  /ноябрь 2020г</t>
  </si>
  <si>
    <t>Ремонт межпанельных швов кв.71,78  /декабрь 2020г</t>
  </si>
  <si>
    <t>Услуги ТО газового оборудования ("Бийскмежрайгаз")</t>
  </si>
  <si>
    <t>Год постройки-1964, панельный, газифицирован, количество этажей-5, количество подъездов-4, количество жилых квартир-76, кол-во нежилых помещений-4, общая площадь дома-3550,50, кол-во зарегистрированных-118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</si>
</sst>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2" xfId="0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9" fillId="0" borderId="22" xfId="0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4" fontId="3" fillId="0" borderId="31" xfId="0" applyNumberFormat="1" applyFont="1" applyBorder="1" applyAlignment="1">
      <alignment vertical="top"/>
    </xf>
    <xf numFmtId="0" fontId="0" fillId="0" borderId="32" xfId="0" applyBorder="1" applyAlignment="1">
      <alignment vertical="top" wrapText="1"/>
    </xf>
    <xf numFmtId="4" fontId="1" fillId="0" borderId="8" xfId="0" applyNumberFormat="1" applyFont="1" applyBorder="1" applyAlignment="1">
      <alignment vertical="top"/>
    </xf>
    <xf numFmtId="4" fontId="1" fillId="0" borderId="9" xfId="0" applyNumberFormat="1" applyFont="1" applyBorder="1" applyAlignment="1">
      <alignment vertical="top"/>
    </xf>
    <xf numFmtId="0" fontId="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34" xfId="0" applyFont="1" applyBorder="1" applyAlignment="1">
      <alignment vertical="top" wrapText="1"/>
    </xf>
    <xf numFmtId="0" fontId="10" fillId="0" borderId="34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4" fontId="5" fillId="0" borderId="34" xfId="0" applyNumberFormat="1" applyFont="1" applyBorder="1" applyAlignment="1">
      <alignment vertical="top"/>
    </xf>
    <xf numFmtId="0" fontId="5" fillId="0" borderId="34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Normal="100" workbookViewId="0">
      <selection activeCell="A4" sqref="A4"/>
    </sheetView>
  </sheetViews>
  <sheetFormatPr defaultRowHeight="13.2" x14ac:dyDescent="0.25"/>
  <cols>
    <col min="1" max="1" width="15.77734375" bestFit="1" customWidth="1"/>
    <col min="2" max="2" width="26.33203125" customWidth="1"/>
    <col min="3" max="3" width="34.44140625" customWidth="1"/>
    <col min="4" max="4" width="31.77734375" customWidth="1"/>
  </cols>
  <sheetData>
    <row r="1" spans="1:10" ht="17.399999999999999" x14ac:dyDescent="0.3">
      <c r="B1" s="51" t="s">
        <v>29</v>
      </c>
      <c r="C1" s="51"/>
      <c r="D1" s="51"/>
      <c r="E1" s="51"/>
      <c r="F1" s="51"/>
      <c r="G1" s="51"/>
      <c r="H1" s="51"/>
      <c r="I1" s="51"/>
      <c r="J1" s="51"/>
    </row>
    <row r="2" spans="1:10" ht="18" thickBot="1" x14ac:dyDescent="0.35">
      <c r="B2" s="52" t="s">
        <v>55</v>
      </c>
      <c r="C2" s="52"/>
      <c r="D2" s="52"/>
      <c r="E2" s="52"/>
      <c r="F2" s="52"/>
      <c r="G2" s="52"/>
      <c r="H2" s="52"/>
      <c r="I2" s="52"/>
      <c r="J2" s="52"/>
    </row>
    <row r="3" spans="1:10" ht="57.6" customHeight="1" thickBot="1" x14ac:dyDescent="0.35">
      <c r="A3" s="62" t="s">
        <v>64</v>
      </c>
      <c r="B3" s="62"/>
      <c r="C3" s="63"/>
      <c r="D3" s="34" t="s">
        <v>45</v>
      </c>
      <c r="E3" s="32"/>
      <c r="F3" s="32"/>
      <c r="G3" s="32"/>
      <c r="H3" s="32"/>
      <c r="I3" s="32"/>
      <c r="J3" s="32"/>
    </row>
    <row r="4" spans="1:10" ht="15.6" x14ac:dyDescent="0.3">
      <c r="B4" s="53" t="s">
        <v>30</v>
      </c>
      <c r="C4" s="53"/>
      <c r="D4" s="3">
        <v>-684822.03</v>
      </c>
    </row>
    <row r="5" spans="1:10" ht="15.6" x14ac:dyDescent="0.3">
      <c r="B5" s="53" t="s">
        <v>31</v>
      </c>
      <c r="C5" s="53"/>
      <c r="D5" s="53"/>
      <c r="E5" s="53"/>
      <c r="F5" s="53"/>
      <c r="G5" s="53"/>
      <c r="H5" s="53"/>
      <c r="I5" s="53"/>
      <c r="J5" s="53"/>
    </row>
    <row r="6" spans="1:10" ht="19.5" customHeight="1" thickBot="1" x14ac:dyDescent="0.35">
      <c r="B6" s="2" t="s">
        <v>32</v>
      </c>
      <c r="D6" s="3">
        <v>-331583.90999999997</v>
      </c>
    </row>
    <row r="7" spans="1:10" ht="28.2" thickBot="1" x14ac:dyDescent="0.3">
      <c r="A7" s="55" t="s">
        <v>16</v>
      </c>
      <c r="B7" s="56"/>
      <c r="C7" s="5" t="s">
        <v>17</v>
      </c>
      <c r="D7" s="6" t="s">
        <v>56</v>
      </c>
    </row>
    <row r="8" spans="1:10" ht="18" customHeight="1" thickBot="1" x14ac:dyDescent="0.3">
      <c r="A8" s="57">
        <v>835447.47</v>
      </c>
      <c r="B8" s="58"/>
      <c r="C8" s="35">
        <v>797381.53</v>
      </c>
      <c r="D8" s="36">
        <f>D6+C8-A8</f>
        <v>-369649.84999999992</v>
      </c>
    </row>
    <row r="9" spans="1:10" s="37" customFormat="1" ht="13.2" customHeight="1" thickBot="1" x14ac:dyDescent="0.3">
      <c r="A9" s="59" t="s">
        <v>15</v>
      </c>
      <c r="B9" s="60"/>
      <c r="C9" s="60"/>
      <c r="D9" s="61"/>
    </row>
    <row r="10" spans="1:10" ht="15" x14ac:dyDescent="0.25">
      <c r="A10" s="7" t="s">
        <v>18</v>
      </c>
      <c r="B10" s="8">
        <v>69497.45</v>
      </c>
      <c r="C10" s="9">
        <v>52402.98</v>
      </c>
      <c r="D10" s="10">
        <f>C10-B10</f>
        <v>-17094.469999999994</v>
      </c>
    </row>
    <row r="11" spans="1:10" ht="15" x14ac:dyDescent="0.25">
      <c r="A11" s="11" t="s">
        <v>19</v>
      </c>
      <c r="B11" s="12">
        <v>5690.62</v>
      </c>
      <c r="C11" s="13">
        <v>5435.13</v>
      </c>
      <c r="D11" s="14">
        <f>C11-B11</f>
        <v>-255.48999999999978</v>
      </c>
    </row>
    <row r="12" spans="1:10" ht="15" x14ac:dyDescent="0.25">
      <c r="A12" s="11" t="s">
        <v>21</v>
      </c>
      <c r="B12" s="12">
        <v>1063.32</v>
      </c>
      <c r="C12" s="13">
        <v>1315.22</v>
      </c>
      <c r="D12" s="14">
        <f>C12-B12</f>
        <v>251.90000000000009</v>
      </c>
    </row>
    <row r="13" spans="1:10" ht="16.8" customHeight="1" thickBot="1" x14ac:dyDescent="0.3">
      <c r="A13" s="15" t="s">
        <v>27</v>
      </c>
      <c r="B13" s="16">
        <v>4574.04</v>
      </c>
      <c r="C13" s="17">
        <v>4248.6899999999996</v>
      </c>
      <c r="D13" s="18">
        <f>C13-B13</f>
        <v>-325.35000000000036</v>
      </c>
    </row>
    <row r="14" spans="1:10" ht="19.5" customHeight="1" thickBot="1" x14ac:dyDescent="0.3">
      <c r="A14" s="19" t="s">
        <v>20</v>
      </c>
      <c r="B14" s="20">
        <f>SUM(B10:B13)</f>
        <v>80825.429999999993</v>
      </c>
      <c r="C14" s="21">
        <f>SUM(C10:C13)</f>
        <v>63402.020000000004</v>
      </c>
      <c r="D14" s="22">
        <f>SUM(D10:D12)</f>
        <v>-17098.05999999999</v>
      </c>
    </row>
    <row r="15" spans="1:10" ht="13.8" x14ac:dyDescent="0.25">
      <c r="B15" s="54" t="s">
        <v>10</v>
      </c>
      <c r="C15" s="54"/>
      <c r="D15" s="4">
        <f>D8+75349.53</f>
        <v>-294300.31999999995</v>
      </c>
    </row>
    <row r="16" spans="1:10" ht="16.2" thickBot="1" x14ac:dyDescent="0.35">
      <c r="B16" s="1" t="s">
        <v>7</v>
      </c>
    </row>
    <row r="17" spans="1:4" ht="16.2" customHeight="1" x14ac:dyDescent="0.25">
      <c r="A17" s="41" t="s">
        <v>8</v>
      </c>
      <c r="B17" s="42"/>
      <c r="C17" s="42"/>
      <c r="D17" s="10">
        <v>23433.3</v>
      </c>
    </row>
    <row r="18" spans="1:4" ht="16.8" customHeight="1" x14ac:dyDescent="0.25">
      <c r="A18" s="43" t="s">
        <v>0</v>
      </c>
      <c r="B18" s="44"/>
      <c r="C18" s="44"/>
      <c r="D18" s="14">
        <v>7243.02</v>
      </c>
    </row>
    <row r="19" spans="1:4" ht="16.8" customHeight="1" x14ac:dyDescent="0.25">
      <c r="A19" s="43" t="s">
        <v>1</v>
      </c>
      <c r="B19" s="44"/>
      <c r="C19" s="44"/>
      <c r="D19" s="14">
        <v>18754.37</v>
      </c>
    </row>
    <row r="20" spans="1:4" ht="16.8" customHeight="1" x14ac:dyDescent="0.25">
      <c r="A20" s="43" t="s">
        <v>2</v>
      </c>
      <c r="B20" s="44"/>
      <c r="C20" s="44"/>
      <c r="D20" s="14">
        <v>23316.05</v>
      </c>
    </row>
    <row r="21" spans="1:4" ht="16.8" customHeight="1" x14ac:dyDescent="0.25">
      <c r="A21" s="43" t="s">
        <v>3</v>
      </c>
      <c r="B21" s="44"/>
      <c r="C21" s="44"/>
      <c r="D21" s="14">
        <v>315284.40000000002</v>
      </c>
    </row>
    <row r="22" spans="1:4" ht="16.8" customHeight="1" x14ac:dyDescent="0.25">
      <c r="A22" s="43" t="s">
        <v>63</v>
      </c>
      <c r="B22" s="44"/>
      <c r="C22" s="44"/>
      <c r="D22" s="14">
        <v>14786.93</v>
      </c>
    </row>
    <row r="23" spans="1:4" ht="16.8" customHeight="1" x14ac:dyDescent="0.25">
      <c r="A23" s="43" t="s">
        <v>4</v>
      </c>
      <c r="B23" s="44"/>
      <c r="C23" s="44"/>
      <c r="D23" s="14">
        <v>87768.36</v>
      </c>
    </row>
    <row r="24" spans="1:4" ht="16.8" customHeight="1" x14ac:dyDescent="0.25">
      <c r="A24" s="43" t="s">
        <v>25</v>
      </c>
      <c r="B24" s="44"/>
      <c r="C24" s="44"/>
      <c r="D24" s="14">
        <v>44545</v>
      </c>
    </row>
    <row r="25" spans="1:4" ht="16.8" customHeight="1" x14ac:dyDescent="0.25">
      <c r="A25" s="43" t="s">
        <v>28</v>
      </c>
      <c r="B25" s="44"/>
      <c r="C25" s="44"/>
      <c r="D25" s="14">
        <v>18720</v>
      </c>
    </row>
    <row r="26" spans="1:4" ht="16.8" customHeight="1" thickBot="1" x14ac:dyDescent="0.3">
      <c r="A26" s="47" t="s">
        <v>5</v>
      </c>
      <c r="B26" s="48"/>
      <c r="C26" s="48"/>
      <c r="D26" s="23">
        <v>7973.82</v>
      </c>
    </row>
    <row r="27" spans="1:4" ht="17.25" customHeight="1" thickBot="1" x14ac:dyDescent="0.3">
      <c r="A27" s="39" t="s">
        <v>6</v>
      </c>
      <c r="B27" s="40"/>
      <c r="C27" s="40"/>
      <c r="D27" s="22">
        <f>SUM(D17:D26)</f>
        <v>561825.24999999988</v>
      </c>
    </row>
    <row r="28" spans="1:4" ht="27" customHeight="1" thickBot="1" x14ac:dyDescent="0.3">
      <c r="B28" s="45" t="s">
        <v>23</v>
      </c>
      <c r="C28" s="46"/>
      <c r="D28" s="46"/>
    </row>
    <row r="29" spans="1:4" ht="15.75" customHeight="1" x14ac:dyDescent="0.25">
      <c r="A29" s="41" t="s">
        <v>13</v>
      </c>
      <c r="B29" s="42"/>
      <c r="C29" s="42"/>
      <c r="D29" s="10">
        <v>81839.03</v>
      </c>
    </row>
    <row r="30" spans="1:4" ht="15.75" customHeight="1" x14ac:dyDescent="0.25">
      <c r="A30" s="43" t="s">
        <v>14</v>
      </c>
      <c r="B30" s="44"/>
      <c r="C30" s="44"/>
      <c r="D30" s="14">
        <v>6269.55</v>
      </c>
    </row>
    <row r="31" spans="1:4" ht="15.75" customHeight="1" x14ac:dyDescent="0.25">
      <c r="A31" s="43" t="s">
        <v>22</v>
      </c>
      <c r="B31" s="44"/>
      <c r="C31" s="44"/>
      <c r="D31" s="14">
        <v>1063.4000000000001</v>
      </c>
    </row>
    <row r="32" spans="1:4" ht="15.75" customHeight="1" thickBot="1" x14ac:dyDescent="0.3">
      <c r="A32" s="47" t="s">
        <v>26</v>
      </c>
      <c r="B32" s="48"/>
      <c r="C32" s="48"/>
      <c r="D32" s="33">
        <v>4574.87</v>
      </c>
    </row>
    <row r="33" spans="1:4" ht="15.75" customHeight="1" thickBot="1" x14ac:dyDescent="0.3">
      <c r="A33" s="39" t="s">
        <v>24</v>
      </c>
      <c r="B33" s="40"/>
      <c r="C33" s="40"/>
      <c r="D33" s="24">
        <f>SUM(D29:D32)</f>
        <v>93746.849999999991</v>
      </c>
    </row>
    <row r="34" spans="1:4" ht="16.2" customHeight="1" thickBot="1" x14ac:dyDescent="0.3">
      <c r="B34" s="38" t="s">
        <v>11</v>
      </c>
    </row>
    <row r="35" spans="1:4" ht="14.4" customHeight="1" x14ac:dyDescent="0.25">
      <c r="A35" s="50" t="s">
        <v>34</v>
      </c>
      <c r="B35" s="42"/>
      <c r="C35" s="42"/>
      <c r="D35" s="10">
        <v>5350.5</v>
      </c>
    </row>
    <row r="36" spans="1:4" ht="13.8" customHeight="1" x14ac:dyDescent="0.25">
      <c r="A36" s="49" t="s">
        <v>35</v>
      </c>
      <c r="B36" s="44"/>
      <c r="C36" s="44"/>
      <c r="D36" s="14">
        <v>280.10000000000002</v>
      </c>
    </row>
    <row r="37" spans="1:4" ht="13.8" customHeight="1" x14ac:dyDescent="0.25">
      <c r="A37" s="49" t="s">
        <v>36</v>
      </c>
      <c r="B37" s="44"/>
      <c r="C37" s="44"/>
      <c r="D37" s="14">
        <v>965.8</v>
      </c>
    </row>
    <row r="38" spans="1:4" ht="13.8" customHeight="1" x14ac:dyDescent="0.25">
      <c r="A38" s="49" t="s">
        <v>37</v>
      </c>
      <c r="B38" s="44"/>
      <c r="C38" s="44"/>
      <c r="D38" s="14">
        <f>52.7+52.7</f>
        <v>105.4</v>
      </c>
    </row>
    <row r="39" spans="1:4" ht="13.8" customHeight="1" x14ac:dyDescent="0.25">
      <c r="A39" s="49" t="s">
        <v>38</v>
      </c>
      <c r="B39" s="44"/>
      <c r="C39" s="44"/>
      <c r="D39" s="14">
        <f>996.2+1496.2</f>
        <v>2492.4</v>
      </c>
    </row>
    <row r="40" spans="1:4" ht="13.8" customHeight="1" x14ac:dyDescent="0.25">
      <c r="A40" s="49" t="s">
        <v>40</v>
      </c>
      <c r="B40" s="44"/>
      <c r="C40" s="44"/>
      <c r="D40" s="14">
        <v>3783.3</v>
      </c>
    </row>
    <row r="41" spans="1:4" ht="13.8" customHeight="1" x14ac:dyDescent="0.25">
      <c r="A41" s="49" t="s">
        <v>41</v>
      </c>
      <c r="B41" s="44"/>
      <c r="C41" s="44"/>
      <c r="D41" s="14">
        <v>762.2</v>
      </c>
    </row>
    <row r="42" spans="1:4" ht="13.8" customHeight="1" x14ac:dyDescent="0.25">
      <c r="A42" s="49" t="s">
        <v>39</v>
      </c>
      <c r="B42" s="44"/>
      <c r="C42" s="44"/>
      <c r="D42" s="14">
        <v>2500</v>
      </c>
    </row>
    <row r="43" spans="1:4" ht="13.8" customHeight="1" x14ac:dyDescent="0.25">
      <c r="A43" s="49" t="s">
        <v>42</v>
      </c>
      <c r="B43" s="44"/>
      <c r="C43" s="44"/>
      <c r="D43" s="14">
        <v>7721.2</v>
      </c>
    </row>
    <row r="44" spans="1:4" ht="13.8" customHeight="1" x14ac:dyDescent="0.25">
      <c r="A44" s="49" t="s">
        <v>43</v>
      </c>
      <c r="B44" s="44"/>
      <c r="C44" s="44"/>
      <c r="D44" s="14">
        <v>6907.6</v>
      </c>
    </row>
    <row r="45" spans="1:4" ht="13.8" customHeight="1" x14ac:dyDescent="0.25">
      <c r="A45" s="49" t="s">
        <v>44</v>
      </c>
      <c r="B45" s="44"/>
      <c r="C45" s="44"/>
      <c r="D45" s="14">
        <v>3792.5</v>
      </c>
    </row>
    <row r="46" spans="1:4" ht="13.8" customHeight="1" x14ac:dyDescent="0.25">
      <c r="A46" s="49" t="s">
        <v>46</v>
      </c>
      <c r="B46" s="44"/>
      <c r="C46" s="44"/>
      <c r="D46" s="14">
        <v>52.7</v>
      </c>
    </row>
    <row r="47" spans="1:4" ht="13.8" customHeight="1" x14ac:dyDescent="0.25">
      <c r="A47" s="49" t="s">
        <v>47</v>
      </c>
      <c r="B47" s="44"/>
      <c r="C47" s="44"/>
      <c r="D47" s="14">
        <v>1807.6</v>
      </c>
    </row>
    <row r="48" spans="1:4" ht="13.8" customHeight="1" x14ac:dyDescent="0.25">
      <c r="A48" s="49" t="s">
        <v>48</v>
      </c>
      <c r="B48" s="44"/>
      <c r="C48" s="44"/>
      <c r="D48" s="14">
        <v>897.7</v>
      </c>
    </row>
    <row r="49" spans="1:4" ht="13.8" customHeight="1" x14ac:dyDescent="0.25">
      <c r="A49" s="49" t="s">
        <v>49</v>
      </c>
      <c r="B49" s="44"/>
      <c r="C49" s="44"/>
      <c r="D49" s="14">
        <v>52.7</v>
      </c>
    </row>
    <row r="50" spans="1:4" ht="13.8" customHeight="1" x14ac:dyDescent="0.25">
      <c r="A50" s="49" t="s">
        <v>50</v>
      </c>
      <c r="B50" s="44"/>
      <c r="C50" s="44"/>
      <c r="D50" s="14">
        <v>208.5</v>
      </c>
    </row>
    <row r="51" spans="1:4" ht="13.8" customHeight="1" x14ac:dyDescent="0.25">
      <c r="A51" s="49" t="s">
        <v>51</v>
      </c>
      <c r="B51" s="44"/>
      <c r="C51" s="44"/>
      <c r="D51" s="14">
        <v>5397.2</v>
      </c>
    </row>
    <row r="52" spans="1:4" ht="13.8" customHeight="1" x14ac:dyDescent="0.25">
      <c r="A52" s="49" t="s">
        <v>52</v>
      </c>
      <c r="B52" s="44"/>
      <c r="C52" s="44"/>
      <c r="D52" s="14">
        <v>300</v>
      </c>
    </row>
    <row r="53" spans="1:4" ht="13.8" customHeight="1" x14ac:dyDescent="0.25">
      <c r="A53" s="49" t="s">
        <v>53</v>
      </c>
      <c r="B53" s="44"/>
      <c r="C53" s="44"/>
      <c r="D53" s="14">
        <f>1509+1509</f>
        <v>3018</v>
      </c>
    </row>
    <row r="54" spans="1:4" ht="13.8" customHeight="1" x14ac:dyDescent="0.25">
      <c r="A54" s="49" t="s">
        <v>54</v>
      </c>
      <c r="B54" s="44"/>
      <c r="C54" s="44"/>
      <c r="D54" s="14">
        <v>52.7</v>
      </c>
    </row>
    <row r="55" spans="1:4" ht="13.8" customHeight="1" x14ac:dyDescent="0.25">
      <c r="A55" s="49" t="s">
        <v>58</v>
      </c>
      <c r="B55" s="44"/>
      <c r="C55" s="44"/>
      <c r="D55" s="14">
        <v>2062.6</v>
      </c>
    </row>
    <row r="56" spans="1:4" ht="13.8" customHeight="1" x14ac:dyDescent="0.25">
      <c r="A56" s="49" t="s">
        <v>59</v>
      </c>
      <c r="B56" s="44"/>
      <c r="C56" s="44"/>
      <c r="D56" s="14">
        <v>1148.0999999999999</v>
      </c>
    </row>
    <row r="57" spans="1:4" ht="13.8" customHeight="1" x14ac:dyDescent="0.25">
      <c r="A57" s="49" t="s">
        <v>60</v>
      </c>
      <c r="B57" s="44"/>
      <c r="C57" s="44"/>
      <c r="D57" s="14">
        <f>1374.4+1634</f>
        <v>3008.4</v>
      </c>
    </row>
    <row r="58" spans="1:4" ht="13.8" customHeight="1" x14ac:dyDescent="0.25">
      <c r="A58" s="49" t="s">
        <v>61</v>
      </c>
      <c r="B58" s="44"/>
      <c r="C58" s="44"/>
      <c r="D58" s="14">
        <v>754</v>
      </c>
    </row>
    <row r="59" spans="1:4" ht="18.75" customHeight="1" thickBot="1" x14ac:dyDescent="0.3">
      <c r="A59" s="64" t="s">
        <v>62</v>
      </c>
      <c r="B59" s="65"/>
      <c r="C59" s="66"/>
      <c r="D59" s="14">
        <v>16785</v>
      </c>
    </row>
    <row r="60" spans="1:4" ht="18.75" hidden="1" customHeight="1" x14ac:dyDescent="0.25">
      <c r="A60" s="64"/>
      <c r="B60" s="65"/>
      <c r="C60" s="66"/>
      <c r="D60" s="14"/>
    </row>
    <row r="61" spans="1:4" ht="18.75" hidden="1" customHeight="1" x14ac:dyDescent="0.25">
      <c r="A61" s="64"/>
      <c r="B61" s="65"/>
      <c r="C61" s="66"/>
      <c r="D61" s="14"/>
    </row>
    <row r="62" spans="1:4" ht="18.75" hidden="1" customHeight="1" x14ac:dyDescent="0.25">
      <c r="A62" s="64"/>
      <c r="B62" s="65"/>
      <c r="C62" s="66"/>
      <c r="D62" s="14"/>
    </row>
    <row r="63" spans="1:4" ht="18.75" hidden="1" customHeight="1" thickBot="1" x14ac:dyDescent="0.3">
      <c r="A63" s="68"/>
      <c r="B63" s="69"/>
      <c r="C63" s="70"/>
      <c r="D63" s="30"/>
    </row>
    <row r="64" spans="1:4" ht="17.399999999999999" customHeight="1" thickBot="1" x14ac:dyDescent="0.3">
      <c r="A64" s="67" t="s">
        <v>9</v>
      </c>
      <c r="B64" s="58"/>
      <c r="C64" s="58"/>
      <c r="D64" s="31">
        <f>SUM(D35:D63)</f>
        <v>70206.199999999983</v>
      </c>
    </row>
    <row r="65" spans="2:4" ht="16.5" customHeight="1" x14ac:dyDescent="0.25">
      <c r="B65" s="25" t="s">
        <v>12</v>
      </c>
      <c r="C65" s="26"/>
      <c r="D65" s="27">
        <f>D64+D33+D27</f>
        <v>725778.29999999981</v>
      </c>
    </row>
    <row r="66" spans="2:4" ht="15.6" x14ac:dyDescent="0.25">
      <c r="B66" s="25" t="s">
        <v>33</v>
      </c>
      <c r="C66" s="26"/>
      <c r="D66" s="28">
        <f>C8-D65</f>
        <v>71603.230000000214</v>
      </c>
    </row>
    <row r="67" spans="2:4" s="26" customFormat="1" ht="15" customHeight="1" x14ac:dyDescent="0.25">
      <c r="B67" s="25" t="s">
        <v>57</v>
      </c>
      <c r="D67" s="29">
        <f>D4+D66</f>
        <v>-613218.79999999981</v>
      </c>
    </row>
  </sheetData>
  <mergeCells count="56">
    <mergeCell ref="A40:C40"/>
    <mergeCell ref="A64:C64"/>
    <mergeCell ref="A36:C36"/>
    <mergeCell ref="A37:C37"/>
    <mergeCell ref="A46:C46"/>
    <mergeCell ref="A45:C45"/>
    <mergeCell ref="A38:C38"/>
    <mergeCell ref="A39:C39"/>
    <mergeCell ref="A41:C41"/>
    <mergeCell ref="A42:C42"/>
    <mergeCell ref="A43:C43"/>
    <mergeCell ref="A44:C44"/>
    <mergeCell ref="A49:C49"/>
    <mergeCell ref="A50:C50"/>
    <mergeCell ref="A51:C51"/>
    <mergeCell ref="A63:C63"/>
    <mergeCell ref="A48:C48"/>
    <mergeCell ref="A62:C62"/>
    <mergeCell ref="A52:C52"/>
    <mergeCell ref="A53:C53"/>
    <mergeCell ref="A54:C54"/>
    <mergeCell ref="A58:C58"/>
    <mergeCell ref="A59:C59"/>
    <mergeCell ref="A60:C60"/>
    <mergeCell ref="A61:C61"/>
    <mergeCell ref="A55:C55"/>
    <mergeCell ref="A56:C56"/>
    <mergeCell ref="A57:C57"/>
    <mergeCell ref="A47:C47"/>
    <mergeCell ref="A33:C33"/>
    <mergeCell ref="A35:C35"/>
    <mergeCell ref="A32:C32"/>
    <mergeCell ref="B1:J1"/>
    <mergeCell ref="B2:J2"/>
    <mergeCell ref="B5:J5"/>
    <mergeCell ref="B4:C4"/>
    <mergeCell ref="B15:C15"/>
    <mergeCell ref="A7:B7"/>
    <mergeCell ref="A8:B8"/>
    <mergeCell ref="A9:D9"/>
    <mergeCell ref="A21:C21"/>
    <mergeCell ref="A31:C31"/>
    <mergeCell ref="A17:C17"/>
    <mergeCell ref="A3:C3"/>
    <mergeCell ref="A27:C27"/>
    <mergeCell ref="A29:C29"/>
    <mergeCell ref="A30:C30"/>
    <mergeCell ref="B28:D28"/>
    <mergeCell ref="A18:C18"/>
    <mergeCell ref="A19:C19"/>
    <mergeCell ref="A26:C26"/>
    <mergeCell ref="A20:C20"/>
    <mergeCell ref="A25:C25"/>
    <mergeCell ref="A22:C22"/>
    <mergeCell ref="A23:C23"/>
    <mergeCell ref="A24:C24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2021-03-10T09:05:55Z</cp:lastPrinted>
  <dcterms:created xsi:type="dcterms:W3CDTF">2012-01-24T09:54:37Z</dcterms:created>
  <dcterms:modified xsi:type="dcterms:W3CDTF">2021-03-26T03:07:02Z</dcterms:modified>
</cp:coreProperties>
</file>