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" windowWidth="17496" windowHeight="11016"/>
  </bookViews>
  <sheets>
    <sheet name="2020" sheetId="1" r:id="rId1"/>
  </sheets>
  <calcPr calcId="144525" refMode="R1C1"/>
</workbook>
</file>

<file path=xl/calcChain.xml><?xml version="1.0" encoding="utf-8"?>
<calcChain xmlns="http://schemas.openxmlformats.org/spreadsheetml/2006/main">
  <c r="D34" i="1"/>
  <c r="D26"/>
  <c r="D38"/>
  <c r="D39"/>
  <c r="D56"/>
  <c r="D60" l="1"/>
  <c r="D59"/>
  <c r="D61"/>
  <c r="D13"/>
  <c r="C14"/>
  <c r="B14"/>
  <c r="D62" l="1"/>
  <c r="D63"/>
  <c r="D12"/>
  <c r="D11"/>
  <c r="D10"/>
  <c r="D8"/>
  <c r="D15" s="1"/>
  <c r="D14" l="1"/>
</calcChain>
</file>

<file path=xl/sharedStrings.xml><?xml version="1.0" encoding="utf-8"?>
<sst xmlns="http://schemas.openxmlformats.org/spreadsheetml/2006/main" count="59" uniqueCount="59">
  <si>
    <t>Услуги паспортной службы ("ЕИРКЦ")</t>
  </si>
  <si>
    <t>Услуги по начислению ("ЕИРКЦ")</t>
  </si>
  <si>
    <t>Услуги по приему платежей (Система "Город")</t>
  </si>
  <si>
    <t>Услуги по содержанию МКД ("РемЖилСтрой")</t>
  </si>
  <si>
    <t>Услуги управления МКД ("БАЯРД")</t>
  </si>
  <si>
    <t>Налог (МИФНС №1)</t>
  </si>
  <si>
    <t>ИТОГО расходов на содержание жилья</t>
  </si>
  <si>
    <t>3. Расходы на содержание жилья</t>
  </si>
  <si>
    <t>Аварийная служба ("ТехБийск")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</si>
  <si>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</si>
  <si>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</si>
  <si>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</si>
  <si>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</si>
  <si>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Расходы по ГВС на содержание ОИ  (АО "Бийскэнерго")</t>
  </si>
  <si>
    <t>Расходы по ХВС на содержание ОИ  (МУП г.Бийска "Водоканал")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</si>
  <si>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</si>
  <si>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</si>
  <si>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</si>
  <si>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</si>
  <si>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</si>
  <si>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</si>
  <si>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</si>
  <si>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</si>
  <si>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</si>
  <si>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Расходы по эл.энергии на содержание ОИ  (АО"Алтайэнергосбыт")</t>
  </si>
  <si>
    <t>Отведение стоков ОИ</t>
  </si>
  <si>
    <t>Расходы по отведение стоков на содержание ОИ  (МУП г.Бийска "Водоканал")</t>
  </si>
  <si>
    <t>Вознаграждение, координация с советом МКД</t>
  </si>
  <si>
    <t>Тех.обслуживание ОДПУ тепловой энергии ("Инженерные системы")</t>
  </si>
  <si>
    <t>ОТЧЕТ по дому 8 Марта, 15</t>
  </si>
  <si>
    <t>1. Средства на счете дома на 01.01.2020г.</t>
  </si>
  <si>
    <t>2. Начисления и поступления за 2020 год</t>
  </si>
  <si>
    <t>Входящее сальдо по оплате на 01.01.2020г.</t>
  </si>
  <si>
    <t xml:space="preserve">7. Накопительный счет за 2020 год                                </t>
  </si>
  <si>
    <t>Ремонт освещения 1-4п-ды /февраль 2020г</t>
  </si>
  <si>
    <t>Ремонт освещения 2п   /март  2020г</t>
  </si>
  <si>
    <t>Ремонт системы ХВС  /март 2020г</t>
  </si>
  <si>
    <t>Составление и изготовление сметной документации /январь 2020г</t>
  </si>
  <si>
    <t>Погрузка и вывоз веток, мусора  /апрель 2020г</t>
  </si>
  <si>
    <t>Замена крана, замена стояков ГВС, ХВС, п/сушителя, КНС  /апрель 2020г</t>
  </si>
  <si>
    <t>Тариф на тех/содерж-14,20, СОИ-(факт), обслуживание ПУ -0,50 с кв.м, вознаграждение домкома-53 с помещения</t>
  </si>
  <si>
    <t>Диагностика вентиляционных каналов кв.29  /апрель 2020г</t>
  </si>
  <si>
    <t>Подключение временной розетки  /июль 2020г</t>
  </si>
  <si>
    <t>Замена стояка КНС  кв.12  /июль 2020г</t>
  </si>
  <si>
    <t>Демонтаж стоек лавочек  /июль 2020г</t>
  </si>
  <si>
    <t>Опиловка и выкорчевывание тополя  /июль 2020г</t>
  </si>
  <si>
    <t>Демонтаж ограждения  /июль 2020г</t>
  </si>
  <si>
    <t>Бетонирование торца плиты у подъездов  /август 2020г</t>
  </si>
  <si>
    <t>Снятие опалубки  /август 2020г</t>
  </si>
  <si>
    <t>Замена поливочного крана  /сентябрь 2020г</t>
  </si>
  <si>
    <t>Ремонт освещения 4п  /сентябрь 2020г</t>
  </si>
  <si>
    <t>Вывоз веток  /сентябрь 2020г</t>
  </si>
  <si>
    <t>Люки канализационные  /сентябрь 2020г</t>
  </si>
  <si>
    <t>за  2020 год</t>
  </si>
  <si>
    <t>Задолженность на 01.01.2021г.</t>
  </si>
  <si>
    <t xml:space="preserve">8. Средства на счете дома на 01.01.2021г.    </t>
  </si>
  <si>
    <t>Заделка дыр в подвале  /ноябрь 2020г</t>
  </si>
  <si>
    <t>Ремонт освещения в подъезде  /декабрь 2020г</t>
  </si>
  <si>
    <t>Год постройки-1978, панельный, оборудован стационарными эл/плитами, количество этажей-5, количество подъездов-4, количество жилых квартир-67, кол-во нежилых помещений-2, общая площадь дома-3400,70, кол-во зарегистрированных-133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</si>
</sst>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0" fillId="0" borderId="0" xfId="0" applyAlignment="1"/>
    <xf numFmtId="4" fontId="2" fillId="0" borderId="0" xfId="0" applyNumberFormat="1" applyFont="1" applyBorder="1" applyAlignment="1"/>
    <xf numFmtId="0" fontId="3" fillId="0" borderId="0" xfId="0" applyFont="1"/>
    <xf numFmtId="4" fontId="2" fillId="0" borderId="0" xfId="0" applyNumberFormat="1" applyFont="1"/>
    <xf numFmtId="0" fontId="2" fillId="0" borderId="0" xfId="0" applyFont="1" applyAlignment="1"/>
    <xf numFmtId="0" fontId="2" fillId="0" borderId="0" xfId="0" applyFont="1" applyAlignment="1"/>
    <xf numFmtId="0" fontId="10" fillId="0" borderId="13" xfId="0" applyFont="1" applyBorder="1"/>
    <xf numFmtId="4" fontId="2" fillId="0" borderId="14" xfId="0" applyNumberFormat="1" applyFont="1" applyBorder="1"/>
    <xf numFmtId="4" fontId="2" fillId="0" borderId="24" xfId="0" applyNumberFormat="1" applyFont="1" applyBorder="1"/>
    <xf numFmtId="4" fontId="2" fillId="0" borderId="15" xfId="0" applyNumberFormat="1" applyFont="1" applyBorder="1"/>
    <xf numFmtId="0" fontId="9" fillId="0" borderId="17" xfId="0" applyFont="1" applyBorder="1" applyAlignment="1">
      <alignment vertical="top"/>
    </xf>
    <xf numFmtId="4" fontId="3" fillId="0" borderId="11" xfId="0" applyNumberFormat="1" applyFont="1" applyBorder="1" applyAlignment="1">
      <alignment vertical="top"/>
    </xf>
    <xf numFmtId="4" fontId="3" fillId="0" borderId="18" xfId="0" applyNumberFormat="1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0" fontId="9" fillId="0" borderId="19" xfId="0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4" fontId="3" fillId="0" borderId="20" xfId="0" applyNumberFormat="1" applyFont="1" applyBorder="1" applyAlignment="1">
      <alignment vertical="top"/>
    </xf>
    <xf numFmtId="0" fontId="9" fillId="0" borderId="22" xfId="0" applyFont="1" applyBorder="1" applyAlignment="1">
      <alignment vertical="top"/>
    </xf>
    <xf numFmtId="4" fontId="3" fillId="0" borderId="23" xfId="0" applyNumberFormat="1" applyFont="1" applyBorder="1" applyAlignment="1">
      <alignment vertical="top"/>
    </xf>
    <xf numFmtId="0" fontId="8" fillId="0" borderId="11" xfId="0" applyFont="1" applyBorder="1" applyAlignment="1">
      <alignment horizontal="center" vertical="top"/>
    </xf>
    <xf numFmtId="0" fontId="8" fillId="0" borderId="12" xfId="0" applyFont="1" applyBorder="1" applyAlignment="1">
      <alignment vertical="top" wrapText="1"/>
    </xf>
    <xf numFmtId="4" fontId="3" fillId="0" borderId="8" xfId="0" applyNumberFormat="1" applyFont="1" applyBorder="1" applyAlignment="1">
      <alignment vertical="top"/>
    </xf>
    <xf numFmtId="4" fontId="2" fillId="0" borderId="21" xfId="0" applyNumberFormat="1" applyFont="1" applyBorder="1" applyAlignment="1">
      <alignment vertical="top"/>
    </xf>
    <xf numFmtId="4" fontId="3" fillId="0" borderId="23" xfId="0" applyNumberFormat="1" applyFont="1" applyBorder="1"/>
    <xf numFmtId="0" fontId="0" fillId="0" borderId="0" xfId="0" applyAlignment="1">
      <alignment vertical="top"/>
    </xf>
    <xf numFmtId="0" fontId="2" fillId="0" borderId="0" xfId="0" applyFont="1" applyAlignment="1"/>
    <xf numFmtId="4" fontId="2" fillId="0" borderId="0" xfId="0" applyNumberFormat="1" applyFont="1" applyFill="1" applyBorder="1" applyAlignment="1"/>
    <xf numFmtId="0" fontId="0" fillId="0" borderId="32" xfId="0" applyBorder="1" applyAlignment="1">
      <alignment vertical="top" wrapText="1"/>
    </xf>
    <xf numFmtId="4" fontId="1" fillId="0" borderId="14" xfId="0" applyNumberFormat="1" applyFont="1" applyBorder="1" applyAlignment="1">
      <alignment horizontal="right" vertical="center"/>
    </xf>
    <xf numFmtId="4" fontId="1" fillId="0" borderId="15" xfId="0" applyNumberFormat="1" applyFont="1" applyBorder="1" applyAlignment="1">
      <alignment horizontal="right" vertical="top"/>
    </xf>
    <xf numFmtId="4" fontId="3" fillId="0" borderId="12" xfId="0" applyNumberFormat="1" applyFont="1" applyBorder="1" applyAlignment="1">
      <alignment vertical="top"/>
    </xf>
    <xf numFmtId="4" fontId="3" fillId="0" borderId="30" xfId="0" applyNumberFormat="1" applyFont="1" applyBorder="1" applyAlignment="1">
      <alignment vertical="top"/>
    </xf>
    <xf numFmtId="4" fontId="3" fillId="0" borderId="27" xfId="0" applyNumberFormat="1" applyFont="1" applyBorder="1" applyAlignment="1">
      <alignment vertical="top"/>
    </xf>
    <xf numFmtId="4" fontId="2" fillId="0" borderId="15" xfId="0" applyNumberFormat="1" applyFont="1" applyBorder="1" applyAlignment="1">
      <alignment vertical="top"/>
    </xf>
    <xf numFmtId="0" fontId="0" fillId="0" borderId="0" xfId="0" applyAlignment="1">
      <alignment horizontal="left" indent="1"/>
    </xf>
    <xf numFmtId="4" fontId="3" fillId="0" borderId="0" xfId="0" applyNumberFormat="1" applyFont="1" applyBorder="1" applyAlignment="1">
      <alignment vertical="top"/>
    </xf>
    <xf numFmtId="4" fontId="2" fillId="0" borderId="32" xfId="0" applyNumberFormat="1" applyFont="1" applyFill="1" applyBorder="1" applyAlignment="1"/>
    <xf numFmtId="0" fontId="0" fillId="0" borderId="0" xfId="0" applyBorder="1"/>
    <xf numFmtId="0" fontId="5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4" fontId="2" fillId="0" borderId="32" xfId="0" applyNumberFormat="1" applyFont="1" applyBorder="1"/>
    <xf numFmtId="0" fontId="6" fillId="0" borderId="0" xfId="0" applyFont="1" applyAlignment="1">
      <alignment horizontal="left"/>
    </xf>
    <xf numFmtId="0" fontId="2" fillId="0" borderId="0" xfId="0" applyFont="1" applyAlignment="1"/>
    <xf numFmtId="0" fontId="2" fillId="0" borderId="36" xfId="0" applyFont="1" applyBorder="1" applyAlignment="1">
      <alignment vertical="top"/>
    </xf>
    <xf numFmtId="0" fontId="0" fillId="0" borderId="19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28" xfId="0" applyBorder="1" applyAlignment="1">
      <alignment wrapText="1"/>
    </xf>
    <xf numFmtId="0" fontId="0" fillId="0" borderId="29" xfId="0" applyBorder="1" applyAlignment="1"/>
    <xf numFmtId="0" fontId="5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35" xfId="0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4" xfId="0" applyBorder="1" applyAlignment="1">
      <alignment vertical="top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9" xfId="0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4" fontId="1" fillId="0" borderId="13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4" fontId="3" fillId="0" borderId="0" xfId="0" applyNumberFormat="1" applyFont="1" applyBorder="1" applyAlignment="1"/>
    <xf numFmtId="0" fontId="0" fillId="0" borderId="0" xfId="0" applyBorder="1" applyAlignment="1"/>
    <xf numFmtId="0" fontId="0" fillId="0" borderId="16" xfId="0" applyBorder="1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Alignment="1">
      <alignment vertical="top" wrapText="1"/>
    </xf>
    <xf numFmtId="0" fontId="0" fillId="0" borderId="33" xfId="0" applyBorder="1" applyAlignment="1">
      <alignment vertical="top" wrapText="1"/>
    </xf>
    <xf numFmtId="0" fontId="6" fillId="0" borderId="0" xfId="0" applyFont="1" applyAlignment="1">
      <alignment horizontal="left"/>
    </xf>
    <xf numFmtId="0" fontId="5" fillId="0" borderId="0" xfId="0" applyFont="1" applyBorder="1" applyAlignment="1">
      <alignment horizontal="right" vertical="top"/>
    </xf>
    <xf numFmtId="0" fontId="0" fillId="0" borderId="6" xfId="0" applyBorder="1" applyAlignment="1">
      <alignment vertical="top"/>
    </xf>
    <xf numFmtId="0" fontId="5" fillId="0" borderId="25" xfId="0" applyFont="1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31" xfId="0" applyBorder="1" applyAlignment="1">
      <alignment vertical="top" wrapText="1"/>
    </xf>
    <xf numFmtId="0" fontId="0" fillId="0" borderId="11" xfId="0" applyBorder="1" applyAlignment="1">
      <alignment vertical="top"/>
    </xf>
    <xf numFmtId="4" fontId="7" fillId="0" borderId="0" xfId="0" applyNumberFormat="1" applyFont="1" applyFill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4"/>
  <sheetViews>
    <sheetView tabSelected="1" workbookViewId="0">
      <selection activeCell="D15" sqref="D15"/>
    </sheetView>
  </sheetViews>
  <sheetFormatPr defaultRowHeight="13.2"/>
  <cols>
    <col min="1" max="1" width="15.5546875" customWidth="1"/>
    <col min="2" max="2" width="25.77734375" customWidth="1"/>
    <col min="3" max="3" width="34.6640625" customWidth="1"/>
    <col min="4" max="4" width="32.33203125" customWidth="1"/>
  </cols>
  <sheetData>
    <row r="1" spans="1:10" ht="17.399999999999999">
      <c r="B1" s="70" t="s">
        <v>29</v>
      </c>
      <c r="C1" s="70"/>
      <c r="D1" s="70"/>
      <c r="E1" s="70"/>
      <c r="F1" s="70"/>
      <c r="G1" s="70"/>
      <c r="H1" s="70"/>
      <c r="I1" s="70"/>
      <c r="J1" s="70"/>
    </row>
    <row r="2" spans="1:10" ht="18" thickBot="1">
      <c r="B2" s="74" t="s">
        <v>53</v>
      </c>
      <c r="C2" s="74"/>
      <c r="D2" s="44"/>
      <c r="E2" s="44"/>
      <c r="F2" s="44"/>
      <c r="G2" s="44"/>
      <c r="H2" s="44"/>
      <c r="I2" s="44"/>
      <c r="J2" s="44"/>
    </row>
    <row r="3" spans="1:10" ht="61.2" customHeight="1" thickBot="1">
      <c r="A3" s="72" t="s">
        <v>58</v>
      </c>
      <c r="B3" s="72"/>
      <c r="C3" s="73"/>
      <c r="D3" s="30" t="s">
        <v>40</v>
      </c>
    </row>
    <row r="4" spans="1:10" ht="15.75" customHeight="1">
      <c r="B4" s="71" t="s">
        <v>30</v>
      </c>
      <c r="C4" s="71"/>
      <c r="D4" s="5">
        <v>-207133.22</v>
      </c>
    </row>
    <row r="5" spans="1:10" ht="15.6">
      <c r="B5" s="71" t="s">
        <v>31</v>
      </c>
      <c r="C5" s="71"/>
      <c r="D5" s="45"/>
      <c r="E5" s="45"/>
      <c r="F5" s="45"/>
      <c r="G5" s="45"/>
      <c r="H5" s="45"/>
      <c r="I5" s="45"/>
      <c r="J5" s="45"/>
    </row>
    <row r="6" spans="1:10" ht="19.5" customHeight="1" thickBot="1">
      <c r="B6" s="4" t="s">
        <v>32</v>
      </c>
      <c r="D6" s="5">
        <v>-217565.36</v>
      </c>
    </row>
    <row r="7" spans="1:10" ht="20.399999999999999" customHeight="1" thickBot="1">
      <c r="A7" s="63" t="s">
        <v>16</v>
      </c>
      <c r="B7" s="64"/>
      <c r="C7" s="22" t="s">
        <v>17</v>
      </c>
      <c r="D7" s="23" t="s">
        <v>54</v>
      </c>
    </row>
    <row r="8" spans="1:10" ht="19.5" customHeight="1" thickBot="1">
      <c r="A8" s="65">
        <v>703136.16</v>
      </c>
      <c r="B8" s="66"/>
      <c r="C8" s="31">
        <v>659159.5</v>
      </c>
      <c r="D8" s="32">
        <f>D6+C8-A8</f>
        <v>-261542.02000000002</v>
      </c>
    </row>
    <row r="9" spans="1:10" ht="12.75" customHeight="1" thickBot="1">
      <c r="A9" s="67" t="s">
        <v>15</v>
      </c>
      <c r="B9" s="68"/>
      <c r="C9" s="68"/>
      <c r="D9" s="69"/>
    </row>
    <row r="10" spans="1:10" ht="17.25" customHeight="1">
      <c r="A10" s="12" t="s">
        <v>18</v>
      </c>
      <c r="B10" s="13">
        <v>19351.23</v>
      </c>
      <c r="C10" s="14">
        <v>18386.53</v>
      </c>
      <c r="D10" s="15">
        <f>C10-B10</f>
        <v>-964.70000000000073</v>
      </c>
    </row>
    <row r="11" spans="1:10" ht="16.5" customHeight="1">
      <c r="A11" s="16" t="s">
        <v>19</v>
      </c>
      <c r="B11" s="17">
        <v>9810.58</v>
      </c>
      <c r="C11" s="18">
        <v>8596.7000000000007</v>
      </c>
      <c r="D11" s="19">
        <f>C11-B11</f>
        <v>-1213.8799999999992</v>
      </c>
    </row>
    <row r="12" spans="1:10" ht="17.25" customHeight="1">
      <c r="A12" s="16" t="s">
        <v>21</v>
      </c>
      <c r="B12" s="17">
        <v>25991.09</v>
      </c>
      <c r="C12" s="18">
        <v>26022.74</v>
      </c>
      <c r="D12" s="19">
        <f>C12-B12</f>
        <v>31.650000000001455</v>
      </c>
    </row>
    <row r="13" spans="1:10" ht="17.25" customHeight="1" thickBot="1">
      <c r="A13" s="20" t="s">
        <v>25</v>
      </c>
      <c r="B13" s="17">
        <v>4421.58</v>
      </c>
      <c r="C13" s="18">
        <v>4071.4</v>
      </c>
      <c r="D13" s="21">
        <f>C13-B13</f>
        <v>-350.17999999999984</v>
      </c>
    </row>
    <row r="14" spans="1:10" ht="19.5" customHeight="1" thickBot="1">
      <c r="A14" s="8" t="s">
        <v>20</v>
      </c>
      <c r="B14" s="9">
        <f>SUM(B10:B13)</f>
        <v>59574.479999999996</v>
      </c>
      <c r="C14" s="10">
        <f>SUM(C10:C13)</f>
        <v>57077.37</v>
      </c>
      <c r="D14" s="11">
        <f>SUM(D10:D13)</f>
        <v>-2497.1099999999983</v>
      </c>
    </row>
    <row r="15" spans="1:10" ht="18.75" customHeight="1">
      <c r="B15" s="75" t="s">
        <v>10</v>
      </c>
      <c r="C15" s="75"/>
      <c r="D15" s="82">
        <f>D8+55044.24</f>
        <v>-206497.78000000003</v>
      </c>
    </row>
    <row r="16" spans="1:10" ht="16.2" thickBot="1">
      <c r="B16" s="1" t="s">
        <v>7</v>
      </c>
    </row>
    <row r="17" spans="1:4" ht="18.75" customHeight="1">
      <c r="A17" s="59" t="s">
        <v>8</v>
      </c>
      <c r="B17" s="60"/>
      <c r="C17" s="60"/>
      <c r="D17" s="15">
        <v>22444.62</v>
      </c>
    </row>
    <row r="18" spans="1:4" ht="18.75" customHeight="1">
      <c r="A18" s="58" t="s">
        <v>0</v>
      </c>
      <c r="B18" s="48"/>
      <c r="C18" s="48"/>
      <c r="D18" s="19">
        <v>6937.43</v>
      </c>
    </row>
    <row r="19" spans="1:4" ht="17.25" customHeight="1">
      <c r="A19" s="58" t="s">
        <v>1</v>
      </c>
      <c r="B19" s="48"/>
      <c r="C19" s="48"/>
      <c r="D19" s="19">
        <v>16172.22</v>
      </c>
    </row>
    <row r="20" spans="1:4" ht="18.75" customHeight="1">
      <c r="A20" s="58" t="s">
        <v>2</v>
      </c>
      <c r="B20" s="48"/>
      <c r="C20" s="48"/>
      <c r="D20" s="19">
        <v>19774.79</v>
      </c>
    </row>
    <row r="21" spans="1:4" ht="18.75" customHeight="1">
      <c r="A21" s="58" t="s">
        <v>3</v>
      </c>
      <c r="B21" s="48"/>
      <c r="C21" s="48"/>
      <c r="D21" s="19">
        <v>301982.15999999997</v>
      </c>
    </row>
    <row r="22" spans="1:4" ht="19.5" customHeight="1">
      <c r="A22" s="47" t="s">
        <v>28</v>
      </c>
      <c r="B22" s="48"/>
      <c r="C22" s="48"/>
      <c r="D22" s="19">
        <v>13680</v>
      </c>
    </row>
    <row r="23" spans="1:4" ht="19.5" customHeight="1">
      <c r="A23" s="47" t="s">
        <v>27</v>
      </c>
      <c r="B23" s="48"/>
      <c r="C23" s="48"/>
      <c r="D23" s="19">
        <v>40359</v>
      </c>
    </row>
    <row r="24" spans="1:4" ht="18" customHeight="1">
      <c r="A24" s="58" t="s">
        <v>4</v>
      </c>
      <c r="B24" s="48"/>
      <c r="C24" s="48"/>
      <c r="D24" s="19">
        <v>78352.13</v>
      </c>
    </row>
    <row r="25" spans="1:4" ht="18" customHeight="1" thickBot="1">
      <c r="A25" s="76" t="s">
        <v>5</v>
      </c>
      <c r="B25" s="55"/>
      <c r="C25" s="55"/>
      <c r="D25" s="24">
        <v>6591.6</v>
      </c>
    </row>
    <row r="26" spans="1:4" ht="17.25" customHeight="1" thickBot="1">
      <c r="A26" s="77" t="s">
        <v>6</v>
      </c>
      <c r="B26" s="78"/>
      <c r="C26" s="78"/>
      <c r="D26" s="25">
        <f>SUM(D17:D25)</f>
        <v>506293.94999999995</v>
      </c>
    </row>
    <row r="27" spans="1:4" ht="8.25" customHeight="1"/>
    <row r="28" spans="1:4" ht="30" customHeight="1">
      <c r="B28" s="61" t="s">
        <v>22</v>
      </c>
      <c r="C28" s="62"/>
      <c r="D28" s="62"/>
    </row>
    <row r="29" spans="1:4" ht="6" customHeight="1" thickBot="1"/>
    <row r="30" spans="1:4" ht="15.75" customHeight="1">
      <c r="A30" s="59" t="s">
        <v>13</v>
      </c>
      <c r="B30" s="60"/>
      <c r="C30" s="60"/>
      <c r="D30" s="15">
        <v>19088.16</v>
      </c>
    </row>
    <row r="31" spans="1:4" ht="15.75" customHeight="1">
      <c r="A31" s="58" t="s">
        <v>14</v>
      </c>
      <c r="B31" s="48"/>
      <c r="C31" s="48"/>
      <c r="D31" s="19">
        <v>10071.61</v>
      </c>
    </row>
    <row r="32" spans="1:4" ht="15.75" customHeight="1">
      <c r="A32" s="58" t="s">
        <v>24</v>
      </c>
      <c r="B32" s="48"/>
      <c r="C32" s="48"/>
      <c r="D32" s="19">
        <v>28945.119999999999</v>
      </c>
    </row>
    <row r="33" spans="1:4" ht="15.75" customHeight="1" thickBot="1">
      <c r="A33" s="76" t="s">
        <v>26</v>
      </c>
      <c r="B33" s="55"/>
      <c r="C33" s="55"/>
      <c r="D33" s="24">
        <v>4562.63</v>
      </c>
    </row>
    <row r="34" spans="1:4" ht="15.75" customHeight="1" thickBot="1">
      <c r="A34" s="77" t="s">
        <v>23</v>
      </c>
      <c r="B34" s="78"/>
      <c r="C34" s="79"/>
      <c r="D34" s="43">
        <f>SUM(D30:D33)</f>
        <v>62667.519999999997</v>
      </c>
    </row>
    <row r="35" spans="1:4" ht="3.6" customHeight="1">
      <c r="A35" s="41"/>
      <c r="B35" s="42"/>
      <c r="C35" s="42"/>
    </row>
    <row r="36" spans="1:4" ht="18" customHeight="1" thickBot="1">
      <c r="A36" s="40"/>
      <c r="B36" s="46" t="s">
        <v>11</v>
      </c>
      <c r="C36" s="46"/>
      <c r="D36" s="38"/>
    </row>
    <row r="37" spans="1:4" s="27" customFormat="1" ht="18.75" customHeight="1">
      <c r="A37" s="80" t="s">
        <v>37</v>
      </c>
      <c r="B37" s="81"/>
      <c r="C37" s="81"/>
      <c r="D37" s="33">
        <v>1000</v>
      </c>
    </row>
    <row r="38" spans="1:4" s="27" customFormat="1" ht="18.75" customHeight="1">
      <c r="A38" s="47" t="s">
        <v>34</v>
      </c>
      <c r="B38" s="48"/>
      <c r="C38" s="48"/>
      <c r="D38" s="19">
        <f>815+461.5</f>
        <v>1276.5</v>
      </c>
    </row>
    <row r="39" spans="1:4" s="27" customFormat="1" ht="15.75" customHeight="1">
      <c r="A39" s="47" t="s">
        <v>35</v>
      </c>
      <c r="B39" s="48"/>
      <c r="C39" s="48"/>
      <c r="D39" s="19">
        <f>632.3+52.7</f>
        <v>685</v>
      </c>
    </row>
    <row r="40" spans="1:4" s="27" customFormat="1" ht="15.75" customHeight="1">
      <c r="A40" s="47" t="s">
        <v>36</v>
      </c>
      <c r="B40" s="48"/>
      <c r="C40" s="48"/>
      <c r="D40" s="19">
        <v>16901.8</v>
      </c>
    </row>
    <row r="41" spans="1:4" s="27" customFormat="1" ht="15.75" customHeight="1">
      <c r="A41" s="56" t="s">
        <v>38</v>
      </c>
      <c r="B41" s="57"/>
      <c r="C41" s="57"/>
      <c r="D41" s="34">
        <v>2394.4</v>
      </c>
    </row>
    <row r="42" spans="1:4" s="27" customFormat="1" ht="15.75" customHeight="1">
      <c r="A42" s="47" t="s">
        <v>39</v>
      </c>
      <c r="B42" s="48"/>
      <c r="C42" s="48"/>
      <c r="D42" s="19">
        <v>14801.91</v>
      </c>
    </row>
    <row r="43" spans="1:4" s="27" customFormat="1" ht="15.75" customHeight="1">
      <c r="A43" s="47" t="s">
        <v>41</v>
      </c>
      <c r="B43" s="48"/>
      <c r="C43" s="48"/>
      <c r="D43" s="35">
        <v>500</v>
      </c>
    </row>
    <row r="44" spans="1:4" s="27" customFormat="1" ht="15.75" customHeight="1">
      <c r="A44" s="47" t="s">
        <v>42</v>
      </c>
      <c r="B44" s="48"/>
      <c r="C44" s="48"/>
      <c r="D44" s="19">
        <v>519.1</v>
      </c>
    </row>
    <row r="45" spans="1:4" s="27" customFormat="1" ht="15.75" customHeight="1">
      <c r="A45" s="47" t="s">
        <v>43</v>
      </c>
      <c r="B45" s="48"/>
      <c r="C45" s="48"/>
      <c r="D45" s="19">
        <v>3723.1</v>
      </c>
    </row>
    <row r="46" spans="1:4" s="27" customFormat="1" ht="17.25" customHeight="1">
      <c r="A46" s="47" t="s">
        <v>44</v>
      </c>
      <c r="B46" s="48"/>
      <c r="C46" s="48"/>
      <c r="D46" s="19">
        <v>851.4</v>
      </c>
    </row>
    <row r="47" spans="1:4" s="27" customFormat="1" ht="15.75" customHeight="1">
      <c r="A47" s="47" t="s">
        <v>45</v>
      </c>
      <c r="B47" s="48"/>
      <c r="C47" s="48"/>
      <c r="D47" s="19">
        <v>4769</v>
      </c>
    </row>
    <row r="48" spans="1:4" s="27" customFormat="1" ht="15.75" customHeight="1">
      <c r="A48" s="47" t="s">
        <v>46</v>
      </c>
      <c r="B48" s="48"/>
      <c r="C48" s="48"/>
      <c r="D48" s="19">
        <v>594.4</v>
      </c>
    </row>
    <row r="49" spans="1:4" s="27" customFormat="1" ht="15.75" customHeight="1">
      <c r="A49" s="47" t="s">
        <v>47</v>
      </c>
      <c r="B49" s="48"/>
      <c r="C49" s="48"/>
      <c r="D49" s="19">
        <v>1271.7</v>
      </c>
    </row>
    <row r="50" spans="1:4" s="27" customFormat="1" ht="15.75" customHeight="1">
      <c r="A50" s="47" t="s">
        <v>48</v>
      </c>
      <c r="B50" s="48"/>
      <c r="C50" s="48"/>
      <c r="D50" s="19">
        <v>594.4</v>
      </c>
    </row>
    <row r="51" spans="1:4" s="27" customFormat="1" ht="15.75" customHeight="1">
      <c r="A51" s="47" t="s">
        <v>49</v>
      </c>
      <c r="B51" s="48"/>
      <c r="C51" s="48"/>
      <c r="D51" s="19">
        <v>387</v>
      </c>
    </row>
    <row r="52" spans="1:4" s="27" customFormat="1" ht="15.75" customHeight="1">
      <c r="A52" s="47" t="s">
        <v>50</v>
      </c>
      <c r="B52" s="48"/>
      <c r="C52" s="48"/>
      <c r="D52" s="19">
        <v>587.4</v>
      </c>
    </row>
    <row r="53" spans="1:4" s="27" customFormat="1" ht="15.75" customHeight="1">
      <c r="A53" s="47" t="s">
        <v>51</v>
      </c>
      <c r="B53" s="48"/>
      <c r="C53" s="48"/>
      <c r="D53" s="19">
        <v>848.1</v>
      </c>
    </row>
    <row r="54" spans="1:4" s="27" customFormat="1" ht="15.75" customHeight="1">
      <c r="A54" s="47" t="s">
        <v>52</v>
      </c>
      <c r="B54" s="48"/>
      <c r="C54" s="48"/>
      <c r="D54" s="19">
        <v>5000</v>
      </c>
    </row>
    <row r="55" spans="1:4" s="27" customFormat="1" ht="15.75" customHeight="1">
      <c r="A55" s="47" t="s">
        <v>56</v>
      </c>
      <c r="B55" s="48"/>
      <c r="C55" s="48"/>
      <c r="D55" s="19">
        <v>198.1</v>
      </c>
    </row>
    <row r="56" spans="1:4" s="27" customFormat="1" ht="15.75" customHeight="1" thickBot="1">
      <c r="A56" s="54" t="s">
        <v>57</v>
      </c>
      <c r="B56" s="55"/>
      <c r="C56" s="55"/>
      <c r="D56" s="24">
        <f>4660.5+960.9</f>
        <v>5621.4</v>
      </c>
    </row>
    <row r="57" spans="1:4" s="27" customFormat="1" ht="15.75" hidden="1" customHeight="1">
      <c r="A57" s="56"/>
      <c r="B57" s="57"/>
      <c r="C57" s="57"/>
      <c r="D57" s="34"/>
    </row>
    <row r="58" spans="1:4" s="27" customFormat="1" ht="15.75" hidden="1" customHeight="1">
      <c r="A58" s="47"/>
      <c r="B58" s="48"/>
      <c r="C58" s="48"/>
      <c r="D58" s="26"/>
    </row>
    <row r="59" spans="1:4" ht="15.75" hidden="1" customHeight="1" thickBot="1">
      <c r="A59" s="49"/>
      <c r="B59" s="50"/>
      <c r="C59" s="50"/>
      <c r="D59" s="36">
        <f>SUM(D36:D58)</f>
        <v>62524.71</v>
      </c>
    </row>
    <row r="60" spans="1:4" s="27" customFormat="1" ht="18.75" customHeight="1" thickBot="1">
      <c r="A60" s="51" t="s">
        <v>9</v>
      </c>
      <c r="B60" s="52"/>
      <c r="C60" s="53"/>
      <c r="D60" s="39">
        <f>SUM(D37:D56)</f>
        <v>62524.71</v>
      </c>
    </row>
    <row r="61" spans="1:4" s="27" customFormat="1" ht="18.75" customHeight="1">
      <c r="B61" s="28" t="s">
        <v>12</v>
      </c>
      <c r="C61" s="2"/>
      <c r="D61" s="29">
        <f>D26+D34+D60</f>
        <v>631486.17999999993</v>
      </c>
    </row>
    <row r="62" spans="1:4" ht="16.5" customHeight="1">
      <c r="B62" s="6" t="s">
        <v>33</v>
      </c>
      <c r="C62" s="2"/>
      <c r="D62" s="3">
        <f>C8-D61</f>
        <v>27673.320000000065</v>
      </c>
    </row>
    <row r="63" spans="1:4" ht="16.5" customHeight="1">
      <c r="B63" s="7" t="s">
        <v>55</v>
      </c>
      <c r="C63" s="2"/>
      <c r="D63" s="3">
        <f>D4-D61+C8</f>
        <v>-179459.89999999991</v>
      </c>
    </row>
    <row r="64" spans="1:4" ht="15" customHeight="1">
      <c r="D64" s="37"/>
    </row>
  </sheetData>
  <mergeCells count="50">
    <mergeCell ref="B15:C15"/>
    <mergeCell ref="A43:C43"/>
    <mergeCell ref="A23:C23"/>
    <mergeCell ref="A41:C41"/>
    <mergeCell ref="A48:C48"/>
    <mergeCell ref="A47:C47"/>
    <mergeCell ref="A40:C40"/>
    <mergeCell ref="A42:C42"/>
    <mergeCell ref="A44:C44"/>
    <mergeCell ref="A39:C39"/>
    <mergeCell ref="A33:C33"/>
    <mergeCell ref="A34:C34"/>
    <mergeCell ref="A37:C37"/>
    <mergeCell ref="A25:C25"/>
    <mergeCell ref="A26:C26"/>
    <mergeCell ref="A31:C31"/>
    <mergeCell ref="A7:B7"/>
    <mergeCell ref="A8:B8"/>
    <mergeCell ref="A9:D9"/>
    <mergeCell ref="B1:J1"/>
    <mergeCell ref="B4:C4"/>
    <mergeCell ref="A3:C3"/>
    <mergeCell ref="B2:C2"/>
    <mergeCell ref="B5:C5"/>
    <mergeCell ref="A32:C32"/>
    <mergeCell ref="A17:C17"/>
    <mergeCell ref="A24:C24"/>
    <mergeCell ref="A18:C18"/>
    <mergeCell ref="B28:D28"/>
    <mergeCell ref="A19:C19"/>
    <mergeCell ref="A20:C20"/>
    <mergeCell ref="A21:C21"/>
    <mergeCell ref="A22:C22"/>
    <mergeCell ref="A30:C30"/>
    <mergeCell ref="A60:C60"/>
    <mergeCell ref="A53:C53"/>
    <mergeCell ref="A50:C50"/>
    <mergeCell ref="A51:C51"/>
    <mergeCell ref="A52:C52"/>
    <mergeCell ref="A54:C54"/>
    <mergeCell ref="A55:C55"/>
    <mergeCell ref="A56:C56"/>
    <mergeCell ref="A57:C57"/>
    <mergeCell ref="A58:C58"/>
    <mergeCell ref="B36:C36"/>
    <mergeCell ref="A38:C38"/>
    <mergeCell ref="A59:C59"/>
    <mergeCell ref="A49:C49"/>
    <mergeCell ref="A46:C46"/>
    <mergeCell ref="A45:C45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2021-03-30T05:54:01Z</cp:lastPrinted>
  <dcterms:created xsi:type="dcterms:W3CDTF">2012-01-24T09:54:37Z</dcterms:created>
  <dcterms:modified xsi:type="dcterms:W3CDTF">2021-03-30T06:28:03Z</dcterms:modified>
</cp:coreProperties>
</file>