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E47" i="1" l="1"/>
  <c r="E7" i="1" l="1"/>
  <c r="E42" i="1" l="1"/>
  <c r="C13" i="1" l="1"/>
  <c r="E10" i="1"/>
  <c r="E11" i="1"/>
  <c r="E12" i="1"/>
  <c r="E9" i="1"/>
  <c r="E13" i="1" l="1"/>
  <c r="E37" i="1"/>
  <c r="E32" i="1" l="1"/>
  <c r="E26" i="1" l="1"/>
  <c r="E64" i="1"/>
  <c r="D13" i="1" l="1"/>
  <c r="B13" i="1"/>
  <c r="E65" i="1" l="1"/>
  <c r="E66" i="1" l="1"/>
  <c r="E67" i="1" s="1"/>
</calcChain>
</file>

<file path=xl/sharedStrings.xml><?xml version="1.0" encoding="utf-8"?>
<sst xmlns="http://schemas.openxmlformats.org/spreadsheetml/2006/main" count="61" uniqueCount="61">
  <si>
    <t>Услуги по приему платежей (Система "Город")</t>
  </si>
  <si>
    <t>Налог (МИФНС №1)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</si>
  <si>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</si>
  <si>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</si>
  <si>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</si>
  <si>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</si>
  <si>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</si>
  <si>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</si>
  <si>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</si>
  <si>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</si>
  <si>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</si>
  <si>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</si>
  <si>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</si>
  <si>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</si>
  <si>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</si>
  <si>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</si>
  <si>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</si>
  <si>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сточных вод</t>
  </si>
  <si>
    <t>ОТЧЕТ по дому ВАСИЛЬЕВА, 1</t>
  </si>
  <si>
    <t xml:space="preserve">Аварийная служба </t>
  </si>
  <si>
    <t>Услуги паспортной службы</t>
  </si>
  <si>
    <t xml:space="preserve">Услуги по начислению </t>
  </si>
  <si>
    <t xml:space="preserve">Услуги по содержанию МКД </t>
  </si>
  <si>
    <t xml:space="preserve">Услуги ТО газового оборудования </t>
  </si>
  <si>
    <t xml:space="preserve">Услуги управления МКД 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</si>
  <si>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</si>
  <si>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</si>
  <si>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</si>
  <si>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на отведение сточных вод ОИ </t>
  </si>
  <si>
    <t>Год постройки-1964, панельный, газифицирован, количество этажей-5, количество подъездов-4, количество жилых квартир-76, кол-во нежилых помещений-4, общая площадь дома-3564,70, кол-во зарегистрированных-107</t>
  </si>
  <si>
    <t>1. Средства на счете дома на 01.01.2023г.</t>
  </si>
  <si>
    <t>2. Начисления и поступления за 2023 год</t>
  </si>
  <si>
    <t>Входящее сальдо на 01.01.2023г.</t>
  </si>
  <si>
    <t xml:space="preserve">7. Накопительный счет за 2023 год                                </t>
  </si>
  <si>
    <t>Возмещение расходов совета МКД</t>
  </si>
  <si>
    <t>Тариф на тех/содерж-22,32, СОИ-факт</t>
  </si>
  <si>
    <t>Тех.обслуживание узла учета ОДПУ</t>
  </si>
  <si>
    <t>Замена стояка с-мы отопления кв.41  /апрель 2023г</t>
  </si>
  <si>
    <t>Погрузка и вывоз веток, мусора /май 2023г</t>
  </si>
  <si>
    <t>Ремонт освещения  /май 2023г</t>
  </si>
  <si>
    <t>Поверка ОДПУ  /апрель 2023г</t>
  </si>
  <si>
    <t>Завоз песка в песочницу  /июнь 2023г</t>
  </si>
  <si>
    <t>Погрузка и вывоз веток, мусора /июль 2023г</t>
  </si>
  <si>
    <t>Ремонт подъездного освещения  /июль 2023г</t>
  </si>
  <si>
    <t>Регулировка окон 1п  /июль 2023г</t>
  </si>
  <si>
    <t>Ремонт подъездного освещения  /август 2023г</t>
  </si>
  <si>
    <t>Ремонт перил 3п  /август 2023г</t>
  </si>
  <si>
    <t>Ремонт кровли кв.77    /сентябрь 2023г</t>
  </si>
  <si>
    <t>Подготовка подъезда к ремонту 3п  /сентябрь 2023г</t>
  </si>
  <si>
    <t>Ремонт подъездного освещения /сентябрь 2023г</t>
  </si>
  <si>
    <t>Задолженность на 01.01.2024г.</t>
  </si>
  <si>
    <t xml:space="preserve">8. Средства на счете дома на 01.01.2024г.    </t>
  </si>
  <si>
    <t>за    2023 год</t>
  </si>
  <si>
    <t>Ремонт подъездного освещения /октябрь 2023г</t>
  </si>
  <si>
    <t>Замена стояков с-мы ГВС ХВС кв.42,43,46,47,50,51,54,55,58,59  /октябрь 2023г</t>
  </si>
  <si>
    <t>Замена канализации кв.42,43,43,47,50,51,54,55  /октябрь 2023г</t>
  </si>
  <si>
    <t>Ремонт подъезда № 3  /октябрь 2023г</t>
  </si>
  <si>
    <t>Ремонт окон 4п  /декабрь 2023г</t>
  </si>
  <si>
    <t>Закрытие тех.окон  /ноябрь 2023г</t>
  </si>
  <si>
    <t>Установка доводчика на тамбурную дверь 3п  /ноябрь 2023г</t>
  </si>
  <si>
    <t>Установка п/ящиков, информ.щита 3п  /ноябрь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</si>
</sst>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b/>
      <sz val="8"/>
      <name val="Arial Cyr"/>
      <charset val="204"/>
    </font>
    <font>
      <sz val="11"/>
      <name val="Arial Cyr"/>
      <charset val="204"/>
    </font>
    <font>
      <b/>
      <u/>
      <sz val="11"/>
      <name val="Arial Cyr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4" fontId="7" fillId="2" borderId="0" xfId="0" applyNumberFormat="1" applyFont="1" applyFill="1" applyAlignment="1">
      <alignment vertical="top"/>
    </xf>
    <xf numFmtId="0" fontId="8" fillId="0" borderId="9" xfId="0" applyFont="1" applyBorder="1" applyAlignment="1">
      <alignment vertical="top"/>
    </xf>
    <xf numFmtId="0" fontId="8" fillId="0" borderId="13" xfId="0" applyFont="1" applyBorder="1" applyAlignment="1">
      <alignment vertical="top"/>
    </xf>
    <xf numFmtId="0" fontId="8" fillId="0" borderId="15" xfId="0" applyFont="1" applyBorder="1" applyAlignment="1">
      <alignment vertical="top"/>
    </xf>
    <xf numFmtId="0" fontId="9" fillId="0" borderId="18" xfId="0" applyFont="1" applyBorder="1" applyAlignment="1">
      <alignment vertical="top"/>
    </xf>
    <xf numFmtId="4" fontId="3" fillId="0" borderId="22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6" fillId="0" borderId="0" xfId="0" applyFont="1" applyAlignment="1">
      <alignment horizontal="left"/>
    </xf>
    <xf numFmtId="0" fontId="0" fillId="0" borderId="29" xfId="0" applyBorder="1" applyAlignment="1">
      <alignment vertical="top" wrapText="1"/>
    </xf>
    <xf numFmtId="0" fontId="0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4" fontId="7" fillId="0" borderId="0" xfId="0" applyNumberFormat="1" applyFont="1"/>
    <xf numFmtId="0" fontId="10" fillId="0" borderId="8" xfId="0" applyFont="1" applyBorder="1" applyAlignment="1">
      <alignment wrapText="1"/>
    </xf>
    <xf numFmtId="0" fontId="10" fillId="0" borderId="6" xfId="0" applyFont="1" applyBorder="1" applyAlignment="1">
      <alignment vertical="top" wrapText="1"/>
    </xf>
    <xf numFmtId="0" fontId="10" fillId="0" borderId="6" xfId="0" applyFont="1" applyBorder="1" applyAlignment="1">
      <alignment vertical="top"/>
    </xf>
    <xf numFmtId="0" fontId="10" fillId="0" borderId="7" xfId="0" applyFont="1" applyBorder="1" applyAlignment="1">
      <alignment vertical="top" wrapText="1"/>
    </xf>
    <xf numFmtId="4" fontId="0" fillId="0" borderId="12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17" xfId="0" applyNumberFormat="1" applyFont="1" applyBorder="1" applyAlignment="1">
      <alignment vertical="top"/>
    </xf>
    <xf numFmtId="4" fontId="7" fillId="0" borderId="19" xfId="0" applyNumberFormat="1" applyFont="1" applyBorder="1" applyAlignment="1">
      <alignment horizontal="right" vertical="top"/>
    </xf>
    <xf numFmtId="4" fontId="7" fillId="0" borderId="20" xfId="0" applyNumberFormat="1" applyFont="1" applyBorder="1" applyAlignment="1">
      <alignment horizontal="right" vertical="top"/>
    </xf>
    <xf numFmtId="4" fontId="7" fillId="0" borderId="17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0" fillId="0" borderId="21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1" xfId="0" applyNumberFormat="1" applyFont="1" applyBorder="1" applyAlignment="1">
      <alignment vertical="top"/>
    </xf>
    <xf numFmtId="4" fontId="0" fillId="0" borderId="16" xfId="0" applyNumberFormat="1" applyFont="1" applyBorder="1" applyAlignment="1">
      <alignment vertical="top"/>
    </xf>
    <xf numFmtId="4" fontId="0" fillId="0" borderId="34" xfId="0" applyNumberFormat="1" applyFont="1" applyBorder="1" applyAlignment="1">
      <alignment vertical="top"/>
    </xf>
    <xf numFmtId="4" fontId="7" fillId="0" borderId="6" xfId="0" applyNumberFormat="1" applyFont="1" applyBorder="1" applyAlignment="1">
      <alignment horizontal="right" vertical="top"/>
    </xf>
    <xf numFmtId="4" fontId="7" fillId="0" borderId="7" xfId="0" applyNumberFormat="1" applyFont="1" applyBorder="1" applyAlignment="1">
      <alignment vertical="top"/>
    </xf>
    <xf numFmtId="4" fontId="0" fillId="0" borderId="28" xfId="0" applyNumberFormat="1" applyFont="1" applyBorder="1" applyAlignment="1">
      <alignment vertical="top"/>
    </xf>
    <xf numFmtId="4" fontId="7" fillId="0" borderId="23" xfId="0" applyNumberFormat="1" applyFont="1" applyBorder="1" applyAlignment="1">
      <alignment vertical="top"/>
    </xf>
    <xf numFmtId="0" fontId="7" fillId="0" borderId="0" xfId="0" applyFont="1" applyAlignment="1">
      <alignment vertical="top"/>
    </xf>
    <xf numFmtId="0" fontId="11" fillId="0" borderId="0" xfId="0" applyFont="1" applyAlignment="1">
      <alignment vertical="top"/>
    </xf>
    <xf numFmtId="4" fontId="7" fillId="0" borderId="0" xfId="0" applyNumberFormat="1" applyFont="1" applyFill="1" applyBorder="1" applyAlignment="1">
      <alignment vertical="top"/>
    </xf>
    <xf numFmtId="4" fontId="7" fillId="0" borderId="0" xfId="0" applyNumberFormat="1" applyFont="1" applyAlignment="1">
      <alignment vertical="top"/>
    </xf>
    <xf numFmtId="4" fontId="7" fillId="0" borderId="0" xfId="0" applyNumberFormat="1" applyFont="1" applyBorder="1" applyAlignment="1">
      <alignment vertical="top"/>
    </xf>
    <xf numFmtId="164" fontId="7" fillId="0" borderId="8" xfId="0" applyNumberFormat="1" applyFont="1" applyBorder="1" applyAlignment="1">
      <alignment vertical="top"/>
    </xf>
    <xf numFmtId="4" fontId="0" fillId="0" borderId="32" xfId="0" applyNumberFormat="1" applyFont="1" applyBorder="1" applyAlignment="1">
      <alignment vertical="top"/>
    </xf>
    <xf numFmtId="4" fontId="0" fillId="0" borderId="27" xfId="0" applyNumberFormat="1" applyFont="1" applyBorder="1" applyAlignment="1">
      <alignment vertical="top"/>
    </xf>
    <xf numFmtId="0" fontId="0" fillId="0" borderId="24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7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7" fillId="0" borderId="20" xfId="0" applyFont="1" applyBorder="1" applyAlignment="1">
      <alignment vertical="top"/>
    </xf>
    <xf numFmtId="0" fontId="7" fillId="0" borderId="31" xfId="0" applyFont="1" applyBorder="1" applyAlignment="1">
      <alignment vertical="top"/>
    </xf>
    <xf numFmtId="0" fontId="13" fillId="0" borderId="0" xfId="0" applyFont="1" applyAlignment="1">
      <alignment vertical="top" wrapText="1"/>
    </xf>
    <xf numFmtId="0" fontId="13" fillId="0" borderId="30" xfId="0" applyFont="1" applyBorder="1" applyAlignment="1">
      <alignment vertical="top" wrapText="1"/>
    </xf>
    <xf numFmtId="0" fontId="5" fillId="0" borderId="8" xfId="0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" xfId="0" applyBorder="1" applyAlignment="1">
      <alignment vertical="top"/>
    </xf>
    <xf numFmtId="0" fontId="7" fillId="0" borderId="31" xfId="0" applyFont="1" applyBorder="1" applyAlignment="1">
      <alignment vertical="top" wrapText="1"/>
    </xf>
    <xf numFmtId="0" fontId="11" fillId="0" borderId="31" xfId="0" applyFont="1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3" xfId="0" applyBorder="1" applyAlignment="1">
      <alignment vertical="top" wrapText="1"/>
    </xf>
    <xf numFmtId="0" fontId="5" fillId="0" borderId="18" xfId="0" applyFont="1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9" xfId="0" applyBorder="1" applyAlignment="1">
      <alignment vertical="top" wrapText="1"/>
    </xf>
    <xf numFmtId="0" fontId="7" fillId="0" borderId="0" xfId="0" applyFont="1" applyAlignment="1">
      <alignment vertical="top"/>
    </xf>
    <xf numFmtId="0" fontId="5" fillId="0" borderId="0" xfId="0" applyFont="1" applyBorder="1" applyAlignment="1">
      <alignment horizontal="left" vertical="top"/>
    </xf>
    <xf numFmtId="4" fontId="10" fillId="0" borderId="11" xfId="0" applyNumberFormat="1" applyFont="1" applyBorder="1" applyAlignment="1">
      <alignment vertical="top"/>
    </xf>
    <xf numFmtId="0" fontId="10" fillId="0" borderId="11" xfId="0" applyFont="1" applyBorder="1" applyAlignment="1">
      <alignment vertical="top"/>
    </xf>
    <xf numFmtId="0" fontId="10" fillId="0" borderId="33" xfId="0" applyFont="1" applyBorder="1" applyAlignment="1">
      <alignment vertical="top"/>
    </xf>
    <xf numFmtId="0" fontId="0" fillId="0" borderId="25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6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tabSelected="1" topLeftCell="A2" zoomScaleNormal="100" workbookViewId="0">
      <selection activeCell="G28" sqref="G28"/>
    </sheetView>
  </sheetViews>
  <sheetFormatPr defaultRowHeight="13.2" x14ac:dyDescent="0.25"/>
  <cols>
    <col min="1" max="1" width="15.77734375" bestFit="1" customWidth="1"/>
    <col min="2" max="2" width="20.5546875" customWidth="1"/>
    <col min="3" max="3" width="21.44140625" customWidth="1"/>
    <col min="4" max="4" width="25.21875" customWidth="1"/>
    <col min="5" max="5" width="25.44140625" customWidth="1"/>
  </cols>
  <sheetData>
    <row r="1" spans="1:11" ht="17.399999999999999" x14ac:dyDescent="0.3">
      <c r="B1" s="47" t="s">
        <v>18</v>
      </c>
      <c r="C1" s="47"/>
      <c r="D1" s="47"/>
      <c r="E1" s="11"/>
      <c r="F1" s="11"/>
      <c r="G1" s="11"/>
      <c r="H1" s="11"/>
      <c r="I1" s="11"/>
      <c r="J1" s="11"/>
      <c r="K1" s="11"/>
    </row>
    <row r="2" spans="1:11" ht="18" thickBot="1" x14ac:dyDescent="0.35">
      <c r="B2" s="48" t="s">
        <v>52</v>
      </c>
      <c r="C2" s="48"/>
      <c r="D2" s="48"/>
      <c r="E2" s="12"/>
      <c r="F2" s="12"/>
      <c r="G2" s="12"/>
      <c r="H2" s="12"/>
      <c r="I2" s="12"/>
      <c r="J2" s="12"/>
      <c r="K2" s="12"/>
    </row>
    <row r="3" spans="1:11" ht="36.6" customHeight="1" thickBot="1" x14ac:dyDescent="0.35">
      <c r="A3" s="51" t="s">
        <v>29</v>
      </c>
      <c r="B3" s="51"/>
      <c r="C3" s="51"/>
      <c r="D3" s="52"/>
      <c r="E3" s="9" t="s">
        <v>35</v>
      </c>
      <c r="F3" s="8"/>
      <c r="G3" s="8"/>
      <c r="H3" s="8"/>
      <c r="I3" s="8"/>
      <c r="J3" s="8"/>
      <c r="K3" s="8"/>
    </row>
    <row r="4" spans="1:11" ht="13.8" x14ac:dyDescent="0.25">
      <c r="B4" s="67" t="s">
        <v>30</v>
      </c>
      <c r="C4" s="67"/>
      <c r="D4" s="67"/>
      <c r="E4" s="15">
        <v>-890290.81</v>
      </c>
    </row>
    <row r="5" spans="1:11" ht="16.2" thickBot="1" x14ac:dyDescent="0.35">
      <c r="B5" s="49" t="s">
        <v>31</v>
      </c>
      <c r="C5" s="49"/>
      <c r="D5" s="49"/>
      <c r="E5" s="13"/>
      <c r="F5" s="13"/>
      <c r="G5" s="13"/>
      <c r="H5" s="13"/>
      <c r="I5" s="13"/>
      <c r="J5" s="13"/>
      <c r="K5" s="13"/>
    </row>
    <row r="6" spans="1:11" ht="22.2" customHeight="1" thickBot="1" x14ac:dyDescent="0.35">
      <c r="B6" s="16" t="s">
        <v>32</v>
      </c>
      <c r="C6" s="17" t="s">
        <v>9</v>
      </c>
      <c r="D6" s="18" t="s">
        <v>10</v>
      </c>
      <c r="E6" s="19" t="s">
        <v>50</v>
      </c>
      <c r="F6" s="14"/>
      <c r="G6" s="14"/>
      <c r="H6" s="14"/>
      <c r="I6" s="14"/>
      <c r="J6" s="14"/>
      <c r="K6" s="14"/>
    </row>
    <row r="7" spans="1:11" ht="16.2" thickBot="1" x14ac:dyDescent="0.35">
      <c r="B7" s="41">
        <v>-370785.59</v>
      </c>
      <c r="C7" s="41">
        <v>1072771.05</v>
      </c>
      <c r="D7" s="41">
        <v>1056411.31</v>
      </c>
      <c r="E7" s="41">
        <f>B7-C7+D7</f>
        <v>-387145.33000000007</v>
      </c>
      <c r="F7" s="14"/>
      <c r="G7" s="14"/>
      <c r="H7" s="14"/>
      <c r="I7" s="14"/>
      <c r="J7" s="14"/>
      <c r="K7" s="14"/>
    </row>
    <row r="8" spans="1:11" s="10" customFormat="1" ht="10.8" customHeight="1" thickBot="1" x14ac:dyDescent="0.3">
      <c r="A8" s="69" t="s">
        <v>8</v>
      </c>
      <c r="B8" s="70"/>
      <c r="C8" s="70"/>
      <c r="D8" s="70"/>
      <c r="E8" s="71"/>
    </row>
    <row r="9" spans="1:11" x14ac:dyDescent="0.25">
      <c r="A9" s="2" t="s">
        <v>11</v>
      </c>
      <c r="B9" s="26">
        <v>-9381.2199999999993</v>
      </c>
      <c r="C9" s="27">
        <v>13863.14</v>
      </c>
      <c r="D9" s="27">
        <v>14085.18</v>
      </c>
      <c r="E9" s="31">
        <f>B9-C9+D9</f>
        <v>-9159.18</v>
      </c>
    </row>
    <row r="10" spans="1:11" x14ac:dyDescent="0.25">
      <c r="A10" s="3" t="s">
        <v>12</v>
      </c>
      <c r="B10" s="28">
        <v>-1043.72</v>
      </c>
      <c r="C10" s="29">
        <v>3183.24</v>
      </c>
      <c r="D10" s="29">
        <v>2561.98</v>
      </c>
      <c r="E10" s="21">
        <f t="shared" ref="E10:E12" si="0">B10-C10+D10</f>
        <v>-1664.98</v>
      </c>
    </row>
    <row r="11" spans="1:11" x14ac:dyDescent="0.25">
      <c r="A11" s="3" t="s">
        <v>14</v>
      </c>
      <c r="B11" s="28">
        <v>-7368.5</v>
      </c>
      <c r="C11" s="29">
        <v>6614.71</v>
      </c>
      <c r="D11" s="29">
        <v>9484.36</v>
      </c>
      <c r="E11" s="21">
        <f t="shared" si="0"/>
        <v>-4498.8499999999985</v>
      </c>
    </row>
    <row r="12" spans="1:11" ht="13.8" customHeight="1" thickBot="1" x14ac:dyDescent="0.3">
      <c r="A12" s="4" t="s">
        <v>17</v>
      </c>
      <c r="B12" s="30">
        <v>-1618.34</v>
      </c>
      <c r="C12" s="30">
        <v>6141.6</v>
      </c>
      <c r="D12" s="30">
        <v>5912.97</v>
      </c>
      <c r="E12" s="22">
        <f t="shared" si="0"/>
        <v>-1846.9700000000003</v>
      </c>
    </row>
    <row r="13" spans="1:11" ht="16.2" customHeight="1" thickBot="1" x14ac:dyDescent="0.3">
      <c r="A13" s="5" t="s">
        <v>13</v>
      </c>
      <c r="B13" s="23">
        <f>SUM(B9:B12)</f>
        <v>-19411.78</v>
      </c>
      <c r="C13" s="32">
        <f>SUM(C9:C12)</f>
        <v>29802.689999999995</v>
      </c>
      <c r="D13" s="24">
        <f>SUM(D9:D12)</f>
        <v>32044.49</v>
      </c>
      <c r="E13" s="25">
        <f>SUM(E9:E12)</f>
        <v>-17169.98</v>
      </c>
    </row>
    <row r="14" spans="1:11" ht="13.8" x14ac:dyDescent="0.25">
      <c r="B14" s="68" t="s">
        <v>5</v>
      </c>
      <c r="C14" s="68"/>
      <c r="D14" s="68"/>
      <c r="E14" s="1">
        <f>B7+D7-C7+87691.1</f>
        <v>-299454.2300000001</v>
      </c>
    </row>
    <row r="15" spans="1:11" ht="14.4" thickBot="1" x14ac:dyDescent="0.3">
      <c r="B15" s="49" t="s">
        <v>3</v>
      </c>
      <c r="C15" s="49"/>
      <c r="D15" s="49"/>
    </row>
    <row r="16" spans="1:11" ht="16.2" customHeight="1" x14ac:dyDescent="0.25">
      <c r="A16" s="55" t="s">
        <v>19</v>
      </c>
      <c r="B16" s="56"/>
      <c r="C16" s="56"/>
      <c r="D16" s="56"/>
      <c r="E16" s="20">
        <v>25665.84</v>
      </c>
    </row>
    <row r="17" spans="1:5" ht="15.6" customHeight="1" x14ac:dyDescent="0.25">
      <c r="A17" s="57" t="s">
        <v>20</v>
      </c>
      <c r="B17" s="58"/>
      <c r="C17" s="58"/>
      <c r="D17" s="58"/>
      <c r="E17" s="21">
        <v>7271.99</v>
      </c>
    </row>
    <row r="18" spans="1:5" ht="13.2" customHeight="1" x14ac:dyDescent="0.25">
      <c r="A18" s="57" t="s">
        <v>21</v>
      </c>
      <c r="B18" s="58"/>
      <c r="C18" s="58"/>
      <c r="D18" s="58"/>
      <c r="E18" s="21">
        <v>24185.21</v>
      </c>
    </row>
    <row r="19" spans="1:5" ht="14.4" customHeight="1" x14ac:dyDescent="0.25">
      <c r="A19" s="57" t="s">
        <v>0</v>
      </c>
      <c r="B19" s="58"/>
      <c r="C19" s="58"/>
      <c r="D19" s="58"/>
      <c r="E19" s="21">
        <v>30846.94</v>
      </c>
    </row>
    <row r="20" spans="1:5" ht="13.2" customHeight="1" x14ac:dyDescent="0.25">
      <c r="A20" s="57" t="s">
        <v>22</v>
      </c>
      <c r="B20" s="58"/>
      <c r="C20" s="58"/>
      <c r="D20" s="58"/>
      <c r="E20" s="21">
        <v>414931.08</v>
      </c>
    </row>
    <row r="21" spans="1:5" ht="12.6" customHeight="1" x14ac:dyDescent="0.25">
      <c r="A21" s="63" t="s">
        <v>23</v>
      </c>
      <c r="B21" s="58"/>
      <c r="C21" s="58"/>
      <c r="D21" s="58"/>
      <c r="E21" s="21">
        <v>15015.89</v>
      </c>
    </row>
    <row r="22" spans="1:5" ht="14.4" customHeight="1" x14ac:dyDescent="0.25">
      <c r="A22" s="57" t="s">
        <v>24</v>
      </c>
      <c r="B22" s="58"/>
      <c r="C22" s="58"/>
      <c r="D22" s="58"/>
      <c r="E22" s="21">
        <v>143300.94</v>
      </c>
    </row>
    <row r="23" spans="1:5" ht="16.2" customHeight="1" x14ac:dyDescent="0.25">
      <c r="A23" s="57" t="s">
        <v>34</v>
      </c>
      <c r="B23" s="58"/>
      <c r="C23" s="58"/>
      <c r="D23" s="58"/>
      <c r="E23" s="21">
        <v>45070</v>
      </c>
    </row>
    <row r="24" spans="1:5" ht="15.6" customHeight="1" thickBot="1" x14ac:dyDescent="0.3">
      <c r="A24" s="57" t="s">
        <v>36</v>
      </c>
      <c r="B24" s="58"/>
      <c r="C24" s="58"/>
      <c r="D24" s="58"/>
      <c r="E24" s="21">
        <v>10800</v>
      </c>
    </row>
    <row r="25" spans="1:5" ht="18" hidden="1" customHeight="1" thickBot="1" x14ac:dyDescent="0.3">
      <c r="A25" s="61" t="s">
        <v>1</v>
      </c>
      <c r="B25" s="62"/>
      <c r="C25" s="62"/>
      <c r="D25" s="62"/>
      <c r="E25" s="6"/>
    </row>
    <row r="26" spans="1:5" ht="17.25" customHeight="1" thickBot="1" x14ac:dyDescent="0.3">
      <c r="A26" s="53" t="s">
        <v>2</v>
      </c>
      <c r="B26" s="54"/>
      <c r="C26" s="54"/>
      <c r="D26" s="54"/>
      <c r="E26" s="33">
        <f>SUM(E16:E25)</f>
        <v>717087.89</v>
      </c>
    </row>
    <row r="27" spans="1:5" ht="19.8" customHeight="1" thickBot="1" x14ac:dyDescent="0.3">
      <c r="B27" s="59" t="s">
        <v>15</v>
      </c>
      <c r="C27" s="59"/>
      <c r="D27" s="60"/>
      <c r="E27" s="60"/>
    </row>
    <row r="28" spans="1:5" ht="15.75" customHeight="1" x14ac:dyDescent="0.25">
      <c r="A28" s="55" t="s">
        <v>25</v>
      </c>
      <c r="B28" s="56"/>
      <c r="C28" s="56"/>
      <c r="D28" s="56"/>
      <c r="E28" s="20">
        <v>14103.87</v>
      </c>
    </row>
    <row r="29" spans="1:5" ht="15.75" customHeight="1" x14ac:dyDescent="0.25">
      <c r="A29" s="57" t="s">
        <v>26</v>
      </c>
      <c r="B29" s="58"/>
      <c r="C29" s="58"/>
      <c r="D29" s="58"/>
      <c r="E29" s="21">
        <v>4773.72</v>
      </c>
    </row>
    <row r="30" spans="1:5" ht="15.75" customHeight="1" x14ac:dyDescent="0.25">
      <c r="A30" s="57" t="s">
        <v>27</v>
      </c>
      <c r="B30" s="58"/>
      <c r="C30" s="58"/>
      <c r="D30" s="58"/>
      <c r="E30" s="21">
        <v>0</v>
      </c>
    </row>
    <row r="31" spans="1:5" ht="15.75" customHeight="1" thickBot="1" x14ac:dyDescent="0.3">
      <c r="A31" s="61" t="s">
        <v>28</v>
      </c>
      <c r="B31" s="62"/>
      <c r="C31" s="62"/>
      <c r="D31" s="62"/>
      <c r="E31" s="34">
        <v>6140.76</v>
      </c>
    </row>
    <row r="32" spans="1:5" ht="15.75" customHeight="1" thickBot="1" x14ac:dyDescent="0.3">
      <c r="A32" s="64" t="s">
        <v>16</v>
      </c>
      <c r="B32" s="65"/>
      <c r="C32" s="65"/>
      <c r="D32" s="65"/>
      <c r="E32" s="35">
        <f>SUM(E28:E31)</f>
        <v>25018.35</v>
      </c>
    </row>
    <row r="33" spans="1:5" ht="16.2" customHeight="1" thickBot="1" x14ac:dyDescent="0.3">
      <c r="B33" s="50" t="s">
        <v>6</v>
      </c>
      <c r="C33" s="50"/>
      <c r="D33" s="50"/>
    </row>
    <row r="34" spans="1:5" ht="15.75" customHeight="1" x14ac:dyDescent="0.25">
      <c r="A34" s="66" t="s">
        <v>37</v>
      </c>
      <c r="B34" s="56"/>
      <c r="C34" s="56"/>
      <c r="D34" s="56"/>
      <c r="E34" s="20">
        <v>2716.6</v>
      </c>
    </row>
    <row r="35" spans="1:5" ht="15.75" customHeight="1" x14ac:dyDescent="0.25">
      <c r="A35" s="44" t="s">
        <v>40</v>
      </c>
      <c r="B35" s="45"/>
      <c r="C35" s="45"/>
      <c r="D35" s="46"/>
      <c r="E35" s="42">
        <v>10600</v>
      </c>
    </row>
    <row r="36" spans="1:5" ht="16.5" customHeight="1" x14ac:dyDescent="0.25">
      <c r="A36" s="63" t="s">
        <v>38</v>
      </c>
      <c r="B36" s="58"/>
      <c r="C36" s="58"/>
      <c r="D36" s="58"/>
      <c r="E36" s="21">
        <v>3407.9</v>
      </c>
    </row>
    <row r="37" spans="1:5" ht="15" customHeight="1" x14ac:dyDescent="0.25">
      <c r="A37" s="63" t="s">
        <v>39</v>
      </c>
      <c r="B37" s="58"/>
      <c r="C37" s="58"/>
      <c r="D37" s="58"/>
      <c r="E37" s="21">
        <f>105+105</f>
        <v>210</v>
      </c>
    </row>
    <row r="38" spans="1:5" ht="16.5" customHeight="1" x14ac:dyDescent="0.25">
      <c r="A38" s="63" t="s">
        <v>41</v>
      </c>
      <c r="B38" s="58"/>
      <c r="C38" s="58"/>
      <c r="D38" s="58"/>
      <c r="E38" s="21">
        <v>2875</v>
      </c>
    </row>
    <row r="39" spans="1:5" ht="16.2" customHeight="1" x14ac:dyDescent="0.25">
      <c r="A39" s="44" t="s">
        <v>42</v>
      </c>
      <c r="B39" s="45"/>
      <c r="C39" s="45"/>
      <c r="D39" s="46"/>
      <c r="E39" s="21">
        <v>1017.3</v>
      </c>
    </row>
    <row r="40" spans="1:5" ht="15" customHeight="1" x14ac:dyDescent="0.25">
      <c r="A40" s="44" t="s">
        <v>43</v>
      </c>
      <c r="B40" s="45"/>
      <c r="C40" s="45"/>
      <c r="D40" s="46"/>
      <c r="E40" s="21">
        <v>105</v>
      </c>
    </row>
    <row r="41" spans="1:5" ht="15.6" customHeight="1" x14ac:dyDescent="0.25">
      <c r="A41" s="44" t="s">
        <v>44</v>
      </c>
      <c r="B41" s="45"/>
      <c r="C41" s="45"/>
      <c r="D41" s="46"/>
      <c r="E41" s="21">
        <v>700</v>
      </c>
    </row>
    <row r="42" spans="1:5" ht="16.2" customHeight="1" x14ac:dyDescent="0.25">
      <c r="A42" s="72" t="s">
        <v>45</v>
      </c>
      <c r="B42" s="73"/>
      <c r="C42" s="73"/>
      <c r="D42" s="74"/>
      <c r="E42" s="43">
        <f>11331.1+11325.1+837.9</f>
        <v>23494.100000000002</v>
      </c>
    </row>
    <row r="43" spans="1:5" ht="16.2" customHeight="1" x14ac:dyDescent="0.25">
      <c r="A43" s="72" t="s">
        <v>46</v>
      </c>
      <c r="B43" s="73"/>
      <c r="C43" s="73"/>
      <c r="D43" s="74"/>
      <c r="E43" s="43">
        <v>10369.799999999999</v>
      </c>
    </row>
    <row r="44" spans="1:5" ht="15" customHeight="1" x14ac:dyDescent="0.25">
      <c r="A44" s="44" t="s">
        <v>47</v>
      </c>
      <c r="B44" s="45"/>
      <c r="C44" s="45"/>
      <c r="D44" s="46"/>
      <c r="E44" s="43">
        <v>8480.16</v>
      </c>
    </row>
    <row r="45" spans="1:5" ht="15" customHeight="1" x14ac:dyDescent="0.25">
      <c r="A45" s="44" t="s">
        <v>48</v>
      </c>
      <c r="B45" s="45"/>
      <c r="C45" s="45"/>
      <c r="D45" s="46"/>
      <c r="E45" s="43">
        <v>1882.8</v>
      </c>
    </row>
    <row r="46" spans="1:5" ht="16.2" customHeight="1" x14ac:dyDescent="0.25">
      <c r="A46" s="72" t="s">
        <v>49</v>
      </c>
      <c r="B46" s="73"/>
      <c r="C46" s="73"/>
      <c r="D46" s="74"/>
      <c r="E46" s="43">
        <v>105</v>
      </c>
    </row>
    <row r="47" spans="1:5" ht="16.8" customHeight="1" x14ac:dyDescent="0.25">
      <c r="A47" s="44" t="s">
        <v>53</v>
      </c>
      <c r="B47" s="45"/>
      <c r="C47" s="45"/>
      <c r="D47" s="46"/>
      <c r="E47" s="21">
        <f>105+2777.5+4114.1</f>
        <v>6996.6</v>
      </c>
    </row>
    <row r="48" spans="1:5" ht="15.6" customHeight="1" x14ac:dyDescent="0.25">
      <c r="A48" s="44" t="s">
        <v>54</v>
      </c>
      <c r="B48" s="45"/>
      <c r="C48" s="45"/>
      <c r="D48" s="46"/>
      <c r="E48" s="21">
        <v>18675.5</v>
      </c>
    </row>
    <row r="49" spans="1:5" ht="16.2" customHeight="1" x14ac:dyDescent="0.25">
      <c r="A49" s="72" t="s">
        <v>55</v>
      </c>
      <c r="B49" s="73"/>
      <c r="C49" s="73"/>
      <c r="D49" s="74"/>
      <c r="E49" s="21">
        <v>20644.599999999999</v>
      </c>
    </row>
    <row r="50" spans="1:5" ht="15" customHeight="1" x14ac:dyDescent="0.25">
      <c r="A50" s="44" t="s">
        <v>56</v>
      </c>
      <c r="B50" s="45"/>
      <c r="C50" s="45"/>
      <c r="D50" s="46"/>
      <c r="E50" s="21">
        <v>78870.44</v>
      </c>
    </row>
    <row r="51" spans="1:5" ht="15" customHeight="1" x14ac:dyDescent="0.25">
      <c r="A51" s="44" t="s">
        <v>58</v>
      </c>
      <c r="B51" s="45"/>
      <c r="C51" s="45"/>
      <c r="D51" s="46"/>
      <c r="E51" s="21">
        <v>807.9</v>
      </c>
    </row>
    <row r="52" spans="1:5" ht="15" customHeight="1" x14ac:dyDescent="0.25">
      <c r="A52" s="44" t="s">
        <v>59</v>
      </c>
      <c r="B52" s="45"/>
      <c r="C52" s="45"/>
      <c r="D52" s="46"/>
      <c r="E52" s="21">
        <v>2414.1999999999998</v>
      </c>
    </row>
    <row r="53" spans="1:5" ht="15" customHeight="1" x14ac:dyDescent="0.25">
      <c r="A53" s="44" t="s">
        <v>60</v>
      </c>
      <c r="B53" s="45"/>
      <c r="C53" s="45"/>
      <c r="D53" s="46"/>
      <c r="E53" s="21">
        <v>8212.5</v>
      </c>
    </row>
    <row r="54" spans="1:5" ht="15" customHeight="1" thickBot="1" x14ac:dyDescent="0.3">
      <c r="A54" s="44" t="s">
        <v>57</v>
      </c>
      <c r="B54" s="45"/>
      <c r="C54" s="45"/>
      <c r="D54" s="46"/>
      <c r="E54" s="21">
        <v>450</v>
      </c>
    </row>
    <row r="55" spans="1:5" ht="15" hidden="1" customHeight="1" x14ac:dyDescent="0.25">
      <c r="A55" s="44"/>
      <c r="B55" s="45"/>
      <c r="C55" s="45"/>
      <c r="D55" s="46"/>
      <c r="E55" s="21"/>
    </row>
    <row r="56" spans="1:5" ht="15" hidden="1" customHeight="1" x14ac:dyDescent="0.25">
      <c r="A56" s="44"/>
      <c r="B56" s="45"/>
      <c r="C56" s="45"/>
      <c r="D56" s="46"/>
      <c r="E56" s="21"/>
    </row>
    <row r="57" spans="1:5" ht="15" hidden="1" customHeight="1" x14ac:dyDescent="0.25">
      <c r="A57" s="44"/>
      <c r="B57" s="45"/>
      <c r="C57" s="45"/>
      <c r="D57" s="46"/>
      <c r="E57" s="21"/>
    </row>
    <row r="58" spans="1:5" ht="15" hidden="1" customHeight="1" x14ac:dyDescent="0.25">
      <c r="A58" s="44"/>
      <c r="B58" s="45"/>
      <c r="C58" s="45"/>
      <c r="D58" s="46"/>
      <c r="E58" s="21"/>
    </row>
    <row r="59" spans="1:5" ht="15" hidden="1" customHeight="1" x14ac:dyDescent="0.25">
      <c r="A59" s="44"/>
      <c r="B59" s="45"/>
      <c r="C59" s="45"/>
      <c r="D59" s="46"/>
      <c r="E59" s="21"/>
    </row>
    <row r="60" spans="1:5" ht="15" hidden="1" customHeight="1" x14ac:dyDescent="0.25">
      <c r="A60" s="44"/>
      <c r="B60" s="45"/>
      <c r="C60" s="45"/>
      <c r="D60" s="46"/>
      <c r="E60" s="21"/>
    </row>
    <row r="61" spans="1:5" ht="15" hidden="1" customHeight="1" x14ac:dyDescent="0.25">
      <c r="A61" s="44"/>
      <c r="B61" s="45"/>
      <c r="C61" s="45"/>
      <c r="D61" s="46"/>
      <c r="E61" s="21"/>
    </row>
    <row r="62" spans="1:5" ht="15" hidden="1" customHeight="1" x14ac:dyDescent="0.25">
      <c r="A62" s="44"/>
      <c r="B62" s="45"/>
      <c r="C62" s="45"/>
      <c r="D62" s="46"/>
      <c r="E62" s="21"/>
    </row>
    <row r="63" spans="1:5" ht="15" hidden="1" customHeight="1" thickBot="1" x14ac:dyDescent="0.3">
      <c r="A63" s="44"/>
      <c r="B63" s="45"/>
      <c r="C63" s="45"/>
      <c r="D63" s="46"/>
      <c r="E63" s="21"/>
    </row>
    <row r="64" spans="1:5" ht="15" customHeight="1" thickBot="1" x14ac:dyDescent="0.3">
      <c r="A64" s="53" t="s">
        <v>4</v>
      </c>
      <c r="B64" s="54"/>
      <c r="C64" s="54"/>
      <c r="D64" s="54"/>
      <c r="E64" s="33">
        <f>SUM(E34:E63)</f>
        <v>203035.40000000002</v>
      </c>
    </row>
    <row r="65" spans="2:5" ht="16.5" customHeight="1" x14ac:dyDescent="0.25">
      <c r="B65" s="36" t="s">
        <v>7</v>
      </c>
      <c r="C65" s="36"/>
      <c r="D65" s="37"/>
      <c r="E65" s="38">
        <f>E64+E32+E26</f>
        <v>945141.64</v>
      </c>
    </row>
    <row r="66" spans="2:5" ht="13.8" x14ac:dyDescent="0.25">
      <c r="B66" s="36" t="s">
        <v>33</v>
      </c>
      <c r="C66" s="36"/>
      <c r="D66" s="37"/>
      <c r="E66" s="39">
        <f>D7-E65</f>
        <v>111269.67000000004</v>
      </c>
    </row>
    <row r="67" spans="2:5" s="7" customFormat="1" ht="15" customHeight="1" x14ac:dyDescent="0.25">
      <c r="B67" s="36" t="s">
        <v>51</v>
      </c>
      <c r="C67" s="36"/>
      <c r="D67" s="37"/>
      <c r="E67" s="40">
        <f>E4+E66</f>
        <v>-779021.14</v>
      </c>
    </row>
  </sheetData>
  <mergeCells count="57">
    <mergeCell ref="A64:D64"/>
    <mergeCell ref="A36:D36"/>
    <mergeCell ref="A37:D37"/>
    <mergeCell ref="A47:D47"/>
    <mergeCell ref="A46:D46"/>
    <mergeCell ref="A38:D38"/>
    <mergeCell ref="A39:D39"/>
    <mergeCell ref="A41:D41"/>
    <mergeCell ref="A42:D42"/>
    <mergeCell ref="A43:D43"/>
    <mergeCell ref="A44:D44"/>
    <mergeCell ref="A50:D50"/>
    <mergeCell ref="A52:D52"/>
    <mergeCell ref="A53:D53"/>
    <mergeCell ref="A63:D63"/>
    <mergeCell ref="A49:D49"/>
    <mergeCell ref="A62:D62"/>
    <mergeCell ref="A54:D54"/>
    <mergeCell ref="A58:D58"/>
    <mergeCell ref="A59:D59"/>
    <mergeCell ref="A60:D60"/>
    <mergeCell ref="A61:D61"/>
    <mergeCell ref="A55:D55"/>
    <mergeCell ref="A56:D56"/>
    <mergeCell ref="A57:D57"/>
    <mergeCell ref="B4:D4"/>
    <mergeCell ref="B14:D14"/>
    <mergeCell ref="A8:E8"/>
    <mergeCell ref="A20:D20"/>
    <mergeCell ref="A30:D30"/>
    <mergeCell ref="A16:D16"/>
    <mergeCell ref="A22:D22"/>
    <mergeCell ref="A23:D23"/>
    <mergeCell ref="A21:D21"/>
    <mergeCell ref="A48:D48"/>
    <mergeCell ref="A32:D32"/>
    <mergeCell ref="A34:D34"/>
    <mergeCell ref="A31:D31"/>
    <mergeCell ref="A40:D40"/>
    <mergeCell ref="A45:D45"/>
    <mergeCell ref="A35:D35"/>
    <mergeCell ref="A51:D51"/>
    <mergeCell ref="B1:D1"/>
    <mergeCell ref="B2:D2"/>
    <mergeCell ref="B5:D5"/>
    <mergeCell ref="B15:D15"/>
    <mergeCell ref="B33:D33"/>
    <mergeCell ref="A3:D3"/>
    <mergeCell ref="A26:D26"/>
    <mergeCell ref="A28:D28"/>
    <mergeCell ref="A29:D29"/>
    <mergeCell ref="B27:E27"/>
    <mergeCell ref="A17:D17"/>
    <mergeCell ref="A18:D18"/>
    <mergeCell ref="A25:D25"/>
    <mergeCell ref="A19:D19"/>
    <mergeCell ref="A24:D24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2024-02-29T08:55:43Z</cp:lastPrinted>
  <dcterms:created xsi:type="dcterms:W3CDTF">2012-01-24T09:54:37Z</dcterms:created>
  <dcterms:modified xsi:type="dcterms:W3CDTF">2024-02-29T08:55:51Z</dcterms:modified>
</cp:coreProperties>
</file>