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1" i="1" l="1"/>
  <c r="D58" i="1" l="1"/>
  <c r="D25" i="1" l="1"/>
  <c r="D13" i="1" l="1"/>
  <c r="C14" i="1"/>
  <c r="B14" i="1"/>
  <c r="D12" i="1"/>
  <c r="D11" i="1"/>
  <c r="D10" i="1"/>
  <c r="D8" i="1"/>
  <c r="D14" i="1" l="1"/>
  <c r="D59" i="1"/>
  <c r="D60" i="1" s="1"/>
  <c r="D61" i="1" s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<sst xmlns="http://schemas.openxmlformats.org/spreadsheetml/2006/main" count="56" uniqueCount="56">
  <si>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</si>
  <si>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</si>
  <si>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</si>
  <si>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</si>
  <si>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</si>
  <si>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</si>
  <si>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</si>
  <si>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</si>
  <si>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</si>
  <si>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</si>
  <si>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</si>
  <si>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</si>
  <si>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</si>
  <si>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</si>
  <si>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</si>
  <si>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</si>
  <si>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</si>
  <si>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 5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</si>
  <si>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</si>
  <si>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</si>
  <si>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</si>
  <si>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</si>
  <si>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Крепление стояка отопления  /январь 2021г</t>
  </si>
  <si>
    <t>Год постройки-1966, панельный, газифицирован, количество этажей-5, количество подъездов-4, количество жилых квартир-77, кол-во нежилых помещений-2,  общая площадь дома-3563,80, кол-во зарегистрированных-138</t>
  </si>
  <si>
    <t>Подготовка вычислителя, термометра к поверке  /февраль 2021г</t>
  </si>
  <si>
    <t>Замена замка подвал 4п  /март 2021г</t>
  </si>
  <si>
    <t>Замена стояков отопления кв.28,32,36  /март 2021г</t>
  </si>
  <si>
    <t>Ремонт освещения 4п  /апрель 2021г</t>
  </si>
  <si>
    <t>Вывоз мусора (а/машина)  /апрель 2021г</t>
  </si>
  <si>
    <t xml:space="preserve">Диагностика газовых сетей  /июнь 2021г  
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</si>
  <si>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</si>
  <si>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</si>
  <si>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</si>
  <si>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</si>
  <si>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</si>
  <si>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</si>
  <si>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</si>
  <si>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</si>
  <si>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</si>
  <si>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</si>
  <si>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</si>
  <si>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Поверка, техобслуживание ОДПУ /январь 2021г</t>
  </si>
  <si>
    <t>Ремонт спуска в подвал 4п  /июль 2021г</t>
  </si>
  <si>
    <t>Замена замка подвал 4п  /июль 2021г</t>
  </si>
  <si>
    <t>Ремонт балконной плиты кв.18  /август 2021г</t>
  </si>
  <si>
    <t>Замена фановой трубы, ремонт кровли кв.39  /август 2021г</t>
  </si>
  <si>
    <t>Ремонт поручня  /сентябрь 2021г</t>
  </si>
  <si>
    <t>Опиловка деревьев  (а/вышка)  /сентябрь 2021г</t>
  </si>
  <si>
    <t>за    2021 год</t>
  </si>
  <si>
    <t>Задолженность на 01.01.2022г.</t>
  </si>
  <si>
    <t xml:space="preserve">8. Средства на счете дома на 01.01.2022г.    </t>
  </si>
  <si>
    <t>Тариф на тех/содерж-17,54, СОИ-факт, обслуживание ПУ-0,46 кв.м</t>
  </si>
  <si>
    <t>Вывоз веток (а/машина)  /октябрь 2021г</t>
  </si>
  <si>
    <t>Закрепление трубопроводов  /ноябрь 2021г</t>
  </si>
  <si>
    <t>Гермитизация и покраска газовых труб /ноябрь 2021г</t>
  </si>
  <si>
    <t>Замена стояков отопления кв.66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</si>
</sst>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3" fillId="0" borderId="8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0" fontId="8" fillId="0" borderId="22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9" fillId="0" borderId="15" xfId="0" applyFont="1" applyBorder="1" applyAlignment="1">
      <alignment vertical="top"/>
    </xf>
    <xf numFmtId="4" fontId="2" fillId="0" borderId="16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0" fontId="5" fillId="0" borderId="0" xfId="0" applyFont="1" applyAlignment="1">
      <alignment horizontal="left" vertical="top"/>
    </xf>
    <xf numFmtId="4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0" fontId="0" fillId="0" borderId="29" xfId="0" applyBorder="1" applyAlignment="1">
      <alignment vertical="top" wrapText="1"/>
    </xf>
    <xf numFmtId="4" fontId="2" fillId="0" borderId="16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3" xfId="0" applyNumberFormat="1" applyFont="1" applyBorder="1" applyAlignment="1">
      <alignment vertical="top"/>
    </xf>
    <xf numFmtId="4" fontId="2" fillId="0" borderId="6" xfId="0" applyNumberFormat="1" applyFont="1" applyBorder="1"/>
    <xf numFmtId="0" fontId="0" fillId="0" borderId="0" xfId="0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 wrapText="1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4" fontId="2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4" fontId="0" fillId="0" borderId="19" xfId="0" applyNumberFormat="1" applyFont="1" applyBorder="1" applyAlignment="1"/>
    <xf numFmtId="0" fontId="0" fillId="0" borderId="0" xfId="0" applyFont="1" applyBorder="1" applyAlignment="1"/>
    <xf numFmtId="0" fontId="0" fillId="0" borderId="20" xfId="0" applyFont="1" applyBorder="1" applyAlignment="1"/>
    <xf numFmtId="0" fontId="0" fillId="0" borderId="2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3" xfId="0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2" xfId="0" applyBorder="1" applyAlignment="1">
      <alignment vertical="top" wrapText="1"/>
    </xf>
    <xf numFmtId="0" fontId="5" fillId="0" borderId="4" xfId="0" applyFont="1" applyBorder="1" applyAlignment="1"/>
    <xf numFmtId="0" fontId="0" fillId="0" borderId="5" xfId="0" applyBorder="1" applyAlignment="1"/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G8" sqref="G8"/>
    </sheetView>
  </sheetViews>
  <sheetFormatPr defaultRowHeight="13.2" x14ac:dyDescent="0.25"/>
  <cols>
    <col min="1" max="1" width="15.5546875" customWidth="1"/>
    <col min="2" max="2" width="28" customWidth="1"/>
    <col min="3" max="3" width="35.33203125" customWidth="1"/>
    <col min="4" max="4" width="29.44140625" customWidth="1"/>
  </cols>
  <sheetData>
    <row r="1" spans="1:10" ht="17.399999999999999" x14ac:dyDescent="0.3">
      <c r="B1" s="46" t="s">
        <v>17</v>
      </c>
      <c r="C1" s="46"/>
      <c r="D1" s="46"/>
      <c r="E1" s="46"/>
      <c r="F1" s="46"/>
      <c r="G1" s="46"/>
      <c r="H1" s="46"/>
      <c r="I1" s="46"/>
      <c r="J1" s="46"/>
    </row>
    <row r="2" spans="1:10" ht="18" thickBot="1" x14ac:dyDescent="0.35">
      <c r="B2" s="47" t="s">
        <v>48</v>
      </c>
      <c r="C2" s="47"/>
      <c r="D2" s="47"/>
      <c r="E2" s="47"/>
      <c r="F2" s="47"/>
      <c r="G2" s="47"/>
      <c r="H2" s="47"/>
      <c r="I2" s="47"/>
      <c r="J2" s="47"/>
    </row>
    <row r="3" spans="1:10" ht="46.8" customHeight="1" thickBot="1" x14ac:dyDescent="0.35">
      <c r="A3" s="51" t="s">
        <v>23</v>
      </c>
      <c r="B3" s="51"/>
      <c r="C3" s="52"/>
      <c r="D3" s="43" t="s">
        <v>51</v>
      </c>
      <c r="E3" s="33"/>
      <c r="F3" s="33"/>
      <c r="G3" s="33"/>
      <c r="H3" s="33"/>
      <c r="I3" s="33"/>
      <c r="J3" s="33"/>
    </row>
    <row r="4" spans="1:10" ht="15.6" x14ac:dyDescent="0.3">
      <c r="B4" s="56" t="s">
        <v>18</v>
      </c>
      <c r="C4" s="56"/>
      <c r="D4" s="1">
        <v>-81198.12</v>
      </c>
    </row>
    <row r="5" spans="1:10" ht="15.6" x14ac:dyDescent="0.3">
      <c r="B5" s="48" t="s">
        <v>19</v>
      </c>
      <c r="C5" s="48"/>
      <c r="D5" s="48"/>
      <c r="E5" s="48"/>
      <c r="F5" s="48"/>
      <c r="G5" s="48"/>
      <c r="H5" s="48"/>
      <c r="I5" s="48"/>
      <c r="J5" s="48"/>
    </row>
    <row r="6" spans="1:10" s="7" customFormat="1" ht="15" customHeight="1" thickBot="1" x14ac:dyDescent="0.3">
      <c r="B6" s="23" t="s">
        <v>20</v>
      </c>
      <c r="D6" s="24">
        <v>-116824.16</v>
      </c>
    </row>
    <row r="7" spans="1:10" s="8" customFormat="1" ht="18.600000000000001" customHeight="1" thickBot="1" x14ac:dyDescent="0.3">
      <c r="A7" s="58" t="s">
        <v>8</v>
      </c>
      <c r="B7" s="59"/>
      <c r="C7" s="29" t="s">
        <v>9</v>
      </c>
      <c r="D7" s="30" t="s">
        <v>49</v>
      </c>
    </row>
    <row r="8" spans="1:10" s="8" customFormat="1" ht="15.75" customHeight="1" thickBot="1" x14ac:dyDescent="0.3">
      <c r="A8" s="60">
        <v>726710.75</v>
      </c>
      <c r="B8" s="61"/>
      <c r="C8" s="44">
        <v>788808.79</v>
      </c>
      <c r="D8" s="45">
        <f>D6+C8-A8</f>
        <v>-54726.119999999995</v>
      </c>
    </row>
    <row r="9" spans="1:10" s="8" customFormat="1" ht="12.75" customHeight="1" thickBot="1" x14ac:dyDescent="0.3">
      <c r="A9" s="62" t="s">
        <v>7</v>
      </c>
      <c r="B9" s="63"/>
      <c r="C9" s="63"/>
      <c r="D9" s="64"/>
    </row>
    <row r="10" spans="1:10" s="7" customFormat="1" ht="16.5" customHeight="1" x14ac:dyDescent="0.25">
      <c r="A10" s="9" t="s">
        <v>10</v>
      </c>
      <c r="B10" s="10">
        <v>23946.48</v>
      </c>
      <c r="C10" s="11">
        <v>33902.9</v>
      </c>
      <c r="D10" s="3">
        <f>C10-B10</f>
        <v>9956.4200000000019</v>
      </c>
    </row>
    <row r="11" spans="1:10" s="7" customFormat="1" ht="16.5" customHeight="1" x14ac:dyDescent="0.25">
      <c r="A11" s="12" t="s">
        <v>11</v>
      </c>
      <c r="B11" s="13">
        <v>-23598.98</v>
      </c>
      <c r="C11" s="14">
        <v>4385.2700000000004</v>
      </c>
      <c r="D11" s="4">
        <f>C11-B11</f>
        <v>27984.25</v>
      </c>
    </row>
    <row r="12" spans="1:10" s="7" customFormat="1" ht="15.75" customHeight="1" x14ac:dyDescent="0.25">
      <c r="A12" s="12" t="s">
        <v>13</v>
      </c>
      <c r="B12" s="15">
        <v>51595.39</v>
      </c>
      <c r="C12" s="14">
        <v>62962.94</v>
      </c>
      <c r="D12" s="4">
        <f>C12-B12</f>
        <v>11367.550000000003</v>
      </c>
    </row>
    <row r="13" spans="1:10" s="7" customFormat="1" ht="16.5" customHeight="1" thickBot="1" x14ac:dyDescent="0.3">
      <c r="A13" s="16" t="s">
        <v>16</v>
      </c>
      <c r="B13" s="17">
        <v>4075.14</v>
      </c>
      <c r="C13" s="18">
        <v>4157.93</v>
      </c>
      <c r="D13" s="6">
        <f>C13-B13</f>
        <v>82.790000000000418</v>
      </c>
    </row>
    <row r="14" spans="1:10" s="7" customFormat="1" ht="17.25" customHeight="1" thickBot="1" x14ac:dyDescent="0.3">
      <c r="A14" s="19" t="s">
        <v>12</v>
      </c>
      <c r="B14" s="20">
        <f>SUM(B10:B13)</f>
        <v>56018.03</v>
      </c>
      <c r="C14" s="21">
        <f>SUM(C10:C13)</f>
        <v>105409.04000000001</v>
      </c>
      <c r="D14" s="22">
        <f>SUM(D10:D13)</f>
        <v>49391.01</v>
      </c>
    </row>
    <row r="15" spans="1:10" ht="13.8" x14ac:dyDescent="0.25">
      <c r="B15" s="57" t="s">
        <v>4</v>
      </c>
      <c r="C15" s="57"/>
      <c r="D15" s="2">
        <f>D8+66288.87</f>
        <v>11562.75</v>
      </c>
    </row>
    <row r="16" spans="1:10" s="27" customFormat="1" ht="12.6" thickBot="1" x14ac:dyDescent="0.3">
      <c r="B16" s="28" t="s">
        <v>2</v>
      </c>
    </row>
    <row r="17" spans="1:4" ht="16.5" customHeight="1" x14ac:dyDescent="0.25">
      <c r="A17" s="65" t="s">
        <v>30</v>
      </c>
      <c r="B17" s="66"/>
      <c r="C17" s="66"/>
      <c r="D17" s="3">
        <v>23521.08</v>
      </c>
    </row>
    <row r="18" spans="1:4" ht="15" x14ac:dyDescent="0.25">
      <c r="A18" s="53" t="s">
        <v>31</v>
      </c>
      <c r="B18" s="54"/>
      <c r="C18" s="54"/>
      <c r="D18" s="4">
        <v>7270.15</v>
      </c>
    </row>
    <row r="19" spans="1:4" ht="15" x14ac:dyDescent="0.25">
      <c r="A19" s="53" t="s">
        <v>32</v>
      </c>
      <c r="B19" s="54"/>
      <c r="C19" s="54"/>
      <c r="D19" s="4">
        <v>16529.43</v>
      </c>
    </row>
    <row r="20" spans="1:4" ht="15" x14ac:dyDescent="0.25">
      <c r="A20" s="53" t="s">
        <v>0</v>
      </c>
      <c r="B20" s="54"/>
      <c r="C20" s="54"/>
      <c r="D20" s="4">
        <v>23445.56</v>
      </c>
    </row>
    <row r="21" spans="1:4" ht="15" x14ac:dyDescent="0.25">
      <c r="A21" s="53" t="s">
        <v>33</v>
      </c>
      <c r="B21" s="54"/>
      <c r="C21" s="54"/>
      <c r="D21" s="4">
        <v>328225.98</v>
      </c>
    </row>
    <row r="22" spans="1:4" ht="16.5" customHeight="1" x14ac:dyDescent="0.25">
      <c r="A22" s="55" t="s">
        <v>34</v>
      </c>
      <c r="B22" s="54"/>
      <c r="C22" s="54"/>
      <c r="D22" s="4">
        <v>14256</v>
      </c>
    </row>
    <row r="23" spans="1:4" ht="15" x14ac:dyDescent="0.25">
      <c r="A23" s="53" t="s">
        <v>35</v>
      </c>
      <c r="B23" s="54"/>
      <c r="C23" s="54"/>
      <c r="D23" s="4">
        <v>96436.43</v>
      </c>
    </row>
    <row r="24" spans="1:4" ht="15.75" customHeight="1" thickBot="1" x14ac:dyDescent="0.3">
      <c r="A24" s="70" t="s">
        <v>36</v>
      </c>
      <c r="B24" s="71"/>
      <c r="C24" s="71"/>
      <c r="D24" s="49">
        <v>18720</v>
      </c>
    </row>
    <row r="25" spans="1:4" ht="17.25" customHeight="1" thickBot="1" x14ac:dyDescent="0.35">
      <c r="A25" s="75" t="s">
        <v>1</v>
      </c>
      <c r="B25" s="76"/>
      <c r="C25" s="76"/>
      <c r="D25" s="50">
        <f>SUM(D17:D24)</f>
        <v>528404.62999999989</v>
      </c>
    </row>
    <row r="26" spans="1:4" s="25" customFormat="1" ht="24.75" customHeight="1" thickBot="1" x14ac:dyDescent="0.3">
      <c r="B26" s="77" t="s">
        <v>14</v>
      </c>
      <c r="C26" s="78"/>
      <c r="D26" s="78"/>
    </row>
    <row r="27" spans="1:4" ht="15.75" customHeight="1" x14ac:dyDescent="0.25">
      <c r="A27" s="65" t="s">
        <v>37</v>
      </c>
      <c r="B27" s="66"/>
      <c r="C27" s="66"/>
      <c r="D27" s="3">
        <v>17954.57</v>
      </c>
    </row>
    <row r="28" spans="1:4" ht="15.75" customHeight="1" x14ac:dyDescent="0.25">
      <c r="A28" s="53" t="s">
        <v>38</v>
      </c>
      <c r="B28" s="54"/>
      <c r="C28" s="54"/>
      <c r="D28" s="4">
        <v>1469.99</v>
      </c>
    </row>
    <row r="29" spans="1:4" ht="15.75" customHeight="1" x14ac:dyDescent="0.25">
      <c r="A29" s="53" t="s">
        <v>39</v>
      </c>
      <c r="B29" s="54"/>
      <c r="C29" s="54"/>
      <c r="D29" s="4">
        <v>42397.66</v>
      </c>
    </row>
    <row r="30" spans="1:4" ht="15.75" customHeight="1" thickBot="1" x14ac:dyDescent="0.3">
      <c r="A30" s="70" t="s">
        <v>40</v>
      </c>
      <c r="B30" s="71"/>
      <c r="C30" s="71"/>
      <c r="D30" s="42">
        <v>4073.76</v>
      </c>
    </row>
    <row r="31" spans="1:4" ht="15.75" customHeight="1" thickBot="1" x14ac:dyDescent="0.3">
      <c r="A31" s="72" t="s">
        <v>15</v>
      </c>
      <c r="B31" s="73"/>
      <c r="C31" s="73"/>
      <c r="D31" s="5">
        <f>SUM(D27:D30)</f>
        <v>65895.98</v>
      </c>
    </row>
    <row r="32" spans="1:4" ht="6.75" customHeight="1" x14ac:dyDescent="0.25">
      <c r="A32" s="34"/>
      <c r="B32" s="35"/>
      <c r="C32" s="35"/>
      <c r="D32" s="36"/>
    </row>
    <row r="33" spans="1:4" s="25" customFormat="1" ht="18.75" customHeight="1" thickBot="1" x14ac:dyDescent="0.3">
      <c r="B33" s="26" t="s">
        <v>5</v>
      </c>
    </row>
    <row r="34" spans="1:4" ht="15" customHeight="1" x14ac:dyDescent="0.25">
      <c r="A34" s="74" t="s">
        <v>22</v>
      </c>
      <c r="B34" s="66"/>
      <c r="C34" s="66"/>
      <c r="D34" s="3">
        <v>292.7</v>
      </c>
    </row>
    <row r="35" spans="1:4" ht="15.75" customHeight="1" x14ac:dyDescent="0.25">
      <c r="A35" s="55" t="s">
        <v>41</v>
      </c>
      <c r="B35" s="54"/>
      <c r="C35" s="54"/>
      <c r="D35" s="4">
        <v>11244</v>
      </c>
    </row>
    <row r="36" spans="1:4" ht="15.75" customHeight="1" x14ac:dyDescent="0.25">
      <c r="A36" s="55" t="s">
        <v>24</v>
      </c>
      <c r="B36" s="54"/>
      <c r="C36" s="54"/>
      <c r="D36" s="4">
        <v>2770</v>
      </c>
    </row>
    <row r="37" spans="1:4" ht="15.75" customHeight="1" x14ac:dyDescent="0.25">
      <c r="A37" s="55" t="s">
        <v>25</v>
      </c>
      <c r="B37" s="54"/>
      <c r="C37" s="54"/>
      <c r="D37" s="4">
        <v>360</v>
      </c>
    </row>
    <row r="38" spans="1:4" ht="15.75" customHeight="1" x14ac:dyDescent="0.25">
      <c r="A38" s="55" t="s">
        <v>26</v>
      </c>
      <c r="B38" s="54"/>
      <c r="C38" s="54"/>
      <c r="D38" s="4">
        <v>7888.55</v>
      </c>
    </row>
    <row r="39" spans="1:4" ht="15.75" customHeight="1" x14ac:dyDescent="0.25">
      <c r="A39" s="67" t="s">
        <v>27</v>
      </c>
      <c r="B39" s="68"/>
      <c r="C39" s="69"/>
      <c r="D39" s="4">
        <v>150</v>
      </c>
    </row>
    <row r="40" spans="1:4" ht="15.75" customHeight="1" x14ac:dyDescent="0.25">
      <c r="A40" s="55" t="s">
        <v>28</v>
      </c>
      <c r="B40" s="54"/>
      <c r="C40" s="54"/>
      <c r="D40" s="4">
        <v>1019.3</v>
      </c>
    </row>
    <row r="41" spans="1:4" ht="15.75" customHeight="1" x14ac:dyDescent="0.25">
      <c r="A41" s="55" t="s">
        <v>29</v>
      </c>
      <c r="B41" s="54"/>
      <c r="C41" s="54"/>
      <c r="D41" s="4">
        <v>28500</v>
      </c>
    </row>
    <row r="42" spans="1:4" ht="15.75" customHeight="1" x14ac:dyDescent="0.25">
      <c r="A42" s="55" t="s">
        <v>42</v>
      </c>
      <c r="B42" s="54"/>
      <c r="C42" s="54"/>
      <c r="D42" s="4">
        <v>2272.9</v>
      </c>
    </row>
    <row r="43" spans="1:4" ht="15.75" customHeight="1" x14ac:dyDescent="0.25">
      <c r="A43" s="55" t="s">
        <v>43</v>
      </c>
      <c r="B43" s="54"/>
      <c r="C43" s="54"/>
      <c r="D43" s="4">
        <v>350</v>
      </c>
    </row>
    <row r="44" spans="1:4" ht="15.75" customHeight="1" x14ac:dyDescent="0.25">
      <c r="A44" s="55" t="s">
        <v>44</v>
      </c>
      <c r="B44" s="54"/>
      <c r="C44" s="54"/>
      <c r="D44" s="4">
        <v>16270.6</v>
      </c>
    </row>
    <row r="45" spans="1:4" ht="15.75" customHeight="1" x14ac:dyDescent="0.25">
      <c r="A45" s="55" t="s">
        <v>45</v>
      </c>
      <c r="B45" s="54"/>
      <c r="C45" s="54"/>
      <c r="D45" s="4">
        <v>9644.01</v>
      </c>
    </row>
    <row r="46" spans="1:4" ht="15.75" customHeight="1" x14ac:dyDescent="0.25">
      <c r="A46" s="55" t="s">
        <v>46</v>
      </c>
      <c r="B46" s="54"/>
      <c r="C46" s="54"/>
      <c r="D46" s="4">
        <v>276.5</v>
      </c>
    </row>
    <row r="47" spans="1:4" ht="15.75" customHeight="1" x14ac:dyDescent="0.25">
      <c r="A47" s="55" t="s">
        <v>47</v>
      </c>
      <c r="B47" s="54"/>
      <c r="C47" s="54"/>
      <c r="D47" s="4">
        <v>3100</v>
      </c>
    </row>
    <row r="48" spans="1:4" ht="15.75" customHeight="1" x14ac:dyDescent="0.25">
      <c r="A48" s="55" t="s">
        <v>52</v>
      </c>
      <c r="B48" s="54"/>
      <c r="C48" s="54"/>
      <c r="D48" s="4">
        <v>5125.2</v>
      </c>
    </row>
    <row r="49" spans="1:4" ht="15.75" customHeight="1" x14ac:dyDescent="0.25">
      <c r="A49" s="55" t="s">
        <v>53</v>
      </c>
      <c r="B49" s="54"/>
      <c r="C49" s="54"/>
      <c r="D49" s="4">
        <v>799</v>
      </c>
    </row>
    <row r="50" spans="1:4" ht="15.75" customHeight="1" x14ac:dyDescent="0.25">
      <c r="A50" s="55" t="s">
        <v>54</v>
      </c>
      <c r="B50" s="54"/>
      <c r="C50" s="54"/>
      <c r="D50" s="4">
        <v>2936.2</v>
      </c>
    </row>
    <row r="51" spans="1:4" ht="15.75" customHeight="1" thickBot="1" x14ac:dyDescent="0.3">
      <c r="A51" s="55" t="s">
        <v>55</v>
      </c>
      <c r="B51" s="54"/>
      <c r="C51" s="54"/>
      <c r="D51" s="4">
        <v>2195.6</v>
      </c>
    </row>
    <row r="52" spans="1:4" ht="15.75" hidden="1" customHeight="1" x14ac:dyDescent="0.25">
      <c r="A52" s="55"/>
      <c r="B52" s="54"/>
      <c r="C52" s="54"/>
      <c r="D52" s="4"/>
    </row>
    <row r="53" spans="1:4" ht="15.75" hidden="1" customHeight="1" x14ac:dyDescent="0.25">
      <c r="A53" s="55"/>
      <c r="B53" s="54"/>
      <c r="C53" s="54"/>
      <c r="D53" s="4"/>
    </row>
    <row r="54" spans="1:4" ht="15.75" hidden="1" customHeight="1" x14ac:dyDescent="0.25">
      <c r="A54" s="55"/>
      <c r="B54" s="54"/>
      <c r="C54" s="54"/>
      <c r="D54" s="4"/>
    </row>
    <row r="55" spans="1:4" ht="15.75" hidden="1" customHeight="1" x14ac:dyDescent="0.25">
      <c r="A55" s="55"/>
      <c r="B55" s="54"/>
      <c r="C55" s="54"/>
      <c r="D55" s="4"/>
    </row>
    <row r="56" spans="1:4" ht="15.75" hidden="1" customHeight="1" x14ac:dyDescent="0.25">
      <c r="A56" s="55"/>
      <c r="B56" s="54"/>
      <c r="C56" s="54"/>
      <c r="D56" s="4"/>
    </row>
    <row r="57" spans="1:4" ht="15.75" hidden="1" customHeight="1" thickBot="1" x14ac:dyDescent="0.3">
      <c r="A57" s="81"/>
      <c r="B57" s="82"/>
      <c r="C57" s="82"/>
      <c r="D57" s="6"/>
    </row>
    <row r="58" spans="1:4" s="27" customFormat="1" ht="15" customHeight="1" thickBot="1" x14ac:dyDescent="0.25">
      <c r="A58" s="79" t="s">
        <v>3</v>
      </c>
      <c r="B58" s="80"/>
      <c r="C58" s="80"/>
      <c r="D58" s="37">
        <f>SUM(D34:D57)</f>
        <v>95194.559999999998</v>
      </c>
    </row>
    <row r="59" spans="1:4" s="31" customFormat="1" ht="15.75" customHeight="1" x14ac:dyDescent="0.25">
      <c r="B59" s="38" t="s">
        <v>6</v>
      </c>
      <c r="C59" s="38"/>
      <c r="D59" s="39">
        <f>D31+D25+D58</f>
        <v>689495.16999999993</v>
      </c>
    </row>
    <row r="60" spans="1:4" s="32" customFormat="1" ht="13.8" x14ac:dyDescent="0.25">
      <c r="B60" s="38" t="s">
        <v>21</v>
      </c>
      <c r="C60" s="38"/>
      <c r="D60" s="40">
        <f>C8-D59</f>
        <v>99313.620000000112</v>
      </c>
    </row>
    <row r="61" spans="1:4" s="32" customFormat="1" ht="15" customHeight="1" x14ac:dyDescent="0.25">
      <c r="B61" s="38" t="s">
        <v>50</v>
      </c>
      <c r="C61" s="38"/>
      <c r="D61" s="41">
        <f>D4+D60</f>
        <v>18115.500000000116</v>
      </c>
    </row>
  </sheetData>
  <mergeCells count="46">
    <mergeCell ref="A46:C46"/>
    <mergeCell ref="A49:C49"/>
    <mergeCell ref="A47:C47"/>
    <mergeCell ref="A58:C58"/>
    <mergeCell ref="A48:C48"/>
    <mergeCell ref="A56:C56"/>
    <mergeCell ref="A52:C52"/>
    <mergeCell ref="A50:C50"/>
    <mergeCell ref="A57:C57"/>
    <mergeCell ref="A54:C54"/>
    <mergeCell ref="A53:C53"/>
    <mergeCell ref="A55:C55"/>
    <mergeCell ref="A51:C51"/>
    <mergeCell ref="A30:C30"/>
    <mergeCell ref="A24:C24"/>
    <mergeCell ref="A31:C31"/>
    <mergeCell ref="A34:C34"/>
    <mergeCell ref="A25:C25"/>
    <mergeCell ref="A27:C27"/>
    <mergeCell ref="A28:C28"/>
    <mergeCell ref="A29:C29"/>
    <mergeCell ref="B26:D26"/>
    <mergeCell ref="A35:C35"/>
    <mergeCell ref="A44:C44"/>
    <mergeCell ref="A45:C45"/>
    <mergeCell ref="A42:C42"/>
    <mergeCell ref="A40:C40"/>
    <mergeCell ref="A41:C41"/>
    <mergeCell ref="A38:C38"/>
    <mergeCell ref="A36:C36"/>
    <mergeCell ref="A37:C37"/>
    <mergeCell ref="A39:C39"/>
    <mergeCell ref="A43:C43"/>
    <mergeCell ref="A3:C3"/>
    <mergeCell ref="A21:C21"/>
    <mergeCell ref="A22:C22"/>
    <mergeCell ref="A23:C23"/>
    <mergeCell ref="B4:C4"/>
    <mergeCell ref="B15:C15"/>
    <mergeCell ref="A7:B7"/>
    <mergeCell ref="A8:B8"/>
    <mergeCell ref="A9:D9"/>
    <mergeCell ref="A17:C17"/>
    <mergeCell ref="A18:C18"/>
    <mergeCell ref="A19:C19"/>
    <mergeCell ref="A20:C2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2022-03-14T06:38:32Z</cp:lastPrinted>
  <dcterms:created xsi:type="dcterms:W3CDTF">2012-01-24T09:54:37Z</dcterms:created>
  <dcterms:modified xsi:type="dcterms:W3CDTF">2022-03-14T06:39:00Z</dcterms:modified>
</cp:coreProperties>
</file>