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6" i="1" l="1"/>
  <c r="D42" i="1" l="1"/>
  <c r="D25" i="1" l="1"/>
  <c r="D33" i="1"/>
  <c r="D55" i="1" l="1"/>
  <c r="D56" i="1" s="1"/>
  <c r="D13" i="1" l="1"/>
  <c r="C14" i="1"/>
  <c r="B14" i="1"/>
  <c r="D12" i="1" l="1"/>
  <c r="D11" i="1"/>
  <c r="D10" i="1"/>
  <c r="D57" i="1"/>
  <c r="D58" i="1" s="1"/>
  <c r="D8" i="1"/>
  <c r="D14" i="1" l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<sst xmlns="http://schemas.openxmlformats.org/spreadsheetml/2006/main" count="52" uniqueCount="52">
  <si>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</si>
  <si>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</si>
  <si>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</si>
  <si>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</si>
  <si>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</si>
  <si>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</si>
  <si>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</si>
  <si>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</si>
  <si>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</si>
  <si>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</si>
  <si>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</si>
  <si>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</si>
  <si>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</si>
  <si>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</si>
  <si>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</si>
  <si>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</si>
  <si>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</si>
  <si>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Вознаграждение, координация с советом МКД</t>
  </si>
  <si>
    <t>ОТЧЕТ по дому 8 Марта, 15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</si>
  <si>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</si>
  <si>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</si>
  <si>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</si>
  <si>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</si>
  <si>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подъездного освещения  /январь 2021г</t>
  </si>
  <si>
    <t>Год постройки-1978, панельный, оборудован стационарными эл/плитами, количество этажей-5, количество подъездов-4, количество жилых квартир-67, кол-во нежилых помещений-2, общая площадь дома-3400,70, кол-во зарегистрированных-133</t>
  </si>
  <si>
    <t>Крепеж стояков п/с  /февраль 2021г</t>
  </si>
  <si>
    <t>Завоз ПГС  /июнь 2021г</t>
  </si>
  <si>
    <t>Материалы для субботника  /июнь 2021г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</si>
  <si>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</si>
  <si>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</si>
  <si>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</si>
  <si>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</si>
  <si>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</si>
  <si>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</si>
  <si>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</si>
  <si>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</si>
  <si>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</si>
  <si>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>Завоз песка  /июль 2021г</t>
  </si>
  <si>
    <t>Ремонт межпанельных швов  /июль 2021г</t>
  </si>
  <si>
    <t>Диагностика вент.каналов кв.45  /сентябрь 2021г</t>
  </si>
  <si>
    <t>Опиловка и вывоз веток  /август 2021г</t>
  </si>
  <si>
    <t>Ремонт лаза на чердак  /сентябрь 2021г</t>
  </si>
  <si>
    <t>Замена вводного автомата  кв.44  /сентябрь 2021г</t>
  </si>
  <si>
    <t>за  2021 год</t>
  </si>
  <si>
    <t>Задолженность на 01.01.2022г.</t>
  </si>
  <si>
    <t xml:space="preserve">8. Средства на счете дома на 01.01.2022г.    </t>
  </si>
  <si>
    <t>Тариф на тех/содерж-17,90, СОИ-(факт), обслуживание ПУ -0,50 с кв.м, вознаграждение домкома-53 с помещения</t>
  </si>
  <si>
    <t>Предповерочные работы и поверка ОДПУ  /октябрь 2021</t>
  </si>
  <si>
    <t>Закрытие тех.окон  /ноябрь 2021г</t>
  </si>
  <si>
    <t>Установка шпингалетов на тамбурных дверях  /декабрь 2021г</t>
  </si>
  <si>
    <t>Вывоз веток  (а/машина)   /май 2021г</t>
  </si>
  <si>
    <t xml:space="preserve">Тех.обслуживание ОДПУ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</si>
</sst>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Border="1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2" fillId="0" borderId="0" xfId="0" applyFont="1" applyAlignment="1"/>
    <xf numFmtId="0" fontId="10" fillId="0" borderId="13" xfId="0" applyFont="1" applyBorder="1"/>
    <xf numFmtId="4" fontId="2" fillId="0" borderId="14" xfId="0" applyNumberFormat="1" applyFont="1" applyBorder="1"/>
    <xf numFmtId="4" fontId="2" fillId="0" borderId="23" xfId="0" applyNumberFormat="1" applyFont="1" applyBorder="1"/>
    <xf numFmtId="4" fontId="2" fillId="0" borderId="15" xfId="0" applyNumberFormat="1" applyFont="1" applyBorder="1"/>
    <xf numFmtId="0" fontId="9" fillId="0" borderId="17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vertical="top" wrapText="1"/>
    </xf>
    <xf numFmtId="4" fontId="3" fillId="0" borderId="8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22" xfId="0" applyNumberFormat="1" applyFont="1" applyBorder="1"/>
    <xf numFmtId="0" fontId="0" fillId="0" borderId="0" xfId="0" applyAlignment="1">
      <alignment vertical="top"/>
    </xf>
    <xf numFmtId="0" fontId="2" fillId="0" borderId="0" xfId="0" applyFont="1" applyAlignment="1"/>
    <xf numFmtId="4" fontId="2" fillId="0" borderId="0" xfId="0" applyNumberFormat="1" applyFont="1" applyFill="1" applyBorder="1" applyAlignment="1"/>
    <xf numFmtId="0" fontId="0" fillId="0" borderId="32" xfId="0" applyBorder="1" applyAlignment="1">
      <alignment vertical="top" wrapText="1"/>
    </xf>
    <xf numFmtId="4" fontId="1" fillId="0" borderId="14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>
      <alignment horizontal="right" vertical="top"/>
    </xf>
    <xf numFmtId="4" fontId="3" fillId="0" borderId="12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/>
    </xf>
    <xf numFmtId="0" fontId="5" fillId="0" borderId="0" xfId="0" applyFont="1" applyBorder="1" applyAlignment="1">
      <alignment horizontal="right" vertical="top"/>
    </xf>
    <xf numFmtId="0" fontId="0" fillId="0" borderId="19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4" fontId="1" fillId="0" borderId="13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6" xfId="0" applyFont="1" applyBorder="1" applyAlignment="1"/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D33" sqref="D33"/>
    </sheetView>
  </sheetViews>
  <sheetFormatPr defaultRowHeight="13.2" x14ac:dyDescent="0.25"/>
  <cols>
    <col min="1" max="1" width="15.5546875" customWidth="1"/>
    <col min="2" max="2" width="25.77734375" customWidth="1"/>
    <col min="3" max="3" width="34.6640625" customWidth="1"/>
    <col min="4" max="4" width="32.33203125" customWidth="1"/>
  </cols>
  <sheetData>
    <row r="1" spans="1:10" ht="17.399999999999999" x14ac:dyDescent="0.3">
      <c r="B1" s="39" t="s">
        <v>18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43</v>
      </c>
      <c r="C2" s="40"/>
      <c r="D2" s="40"/>
      <c r="E2" s="40"/>
      <c r="F2" s="40"/>
      <c r="G2" s="40"/>
      <c r="H2" s="40"/>
      <c r="I2" s="40"/>
      <c r="J2" s="40"/>
    </row>
    <row r="3" spans="1:10" ht="61.2" customHeight="1" thickBot="1" x14ac:dyDescent="0.3">
      <c r="A3" s="68" t="s">
        <v>24</v>
      </c>
      <c r="B3" s="68"/>
      <c r="C3" s="69"/>
      <c r="D3" s="31" t="s">
        <v>46</v>
      </c>
    </row>
    <row r="4" spans="1:10" ht="15.75" customHeight="1" x14ac:dyDescent="0.3">
      <c r="B4" s="67" t="s">
        <v>19</v>
      </c>
      <c r="C4" s="67"/>
      <c r="D4" s="5">
        <v>-179459.9</v>
      </c>
    </row>
    <row r="5" spans="1:10" ht="15.6" x14ac:dyDescent="0.3">
      <c r="B5" s="41" t="s">
        <v>20</v>
      </c>
      <c r="C5" s="41"/>
      <c r="D5" s="41"/>
      <c r="E5" s="41"/>
      <c r="F5" s="41"/>
      <c r="G5" s="41"/>
      <c r="H5" s="41"/>
      <c r="I5" s="41"/>
      <c r="J5" s="41"/>
    </row>
    <row r="6" spans="1:10" ht="19.5" customHeight="1" thickBot="1" x14ac:dyDescent="0.35">
      <c r="B6" s="4" t="s">
        <v>21</v>
      </c>
      <c r="D6" s="5">
        <v>-261542.02</v>
      </c>
    </row>
    <row r="7" spans="1:10" ht="20.399999999999999" customHeight="1" thickBot="1" x14ac:dyDescent="0.3">
      <c r="A7" s="60" t="s">
        <v>8</v>
      </c>
      <c r="B7" s="61"/>
      <c r="C7" s="23" t="s">
        <v>9</v>
      </c>
      <c r="D7" s="24" t="s">
        <v>44</v>
      </c>
    </row>
    <row r="8" spans="1:10" ht="19.5" customHeight="1" thickBot="1" x14ac:dyDescent="0.3">
      <c r="A8" s="62">
        <v>701374.2</v>
      </c>
      <c r="B8" s="63"/>
      <c r="C8" s="32">
        <v>788542.26</v>
      </c>
      <c r="D8" s="33">
        <f>D6+C8-A8</f>
        <v>-174373.95999999996</v>
      </c>
    </row>
    <row r="9" spans="1:10" ht="12.75" customHeight="1" thickBot="1" x14ac:dyDescent="0.3">
      <c r="A9" s="64" t="s">
        <v>7</v>
      </c>
      <c r="B9" s="65"/>
      <c r="C9" s="65"/>
      <c r="D9" s="66"/>
    </row>
    <row r="10" spans="1:10" ht="17.25" customHeight="1" x14ac:dyDescent="0.25">
      <c r="A10" s="13" t="s">
        <v>10</v>
      </c>
      <c r="B10" s="14">
        <v>27529.85</v>
      </c>
      <c r="C10" s="15">
        <v>28179.48</v>
      </c>
      <c r="D10" s="16">
        <f>C10-B10</f>
        <v>649.63000000000102</v>
      </c>
    </row>
    <row r="11" spans="1:10" ht="16.5" customHeight="1" x14ac:dyDescent="0.25">
      <c r="A11" s="17" t="s">
        <v>11</v>
      </c>
      <c r="B11" s="18">
        <v>-11677.42</v>
      </c>
      <c r="C11" s="19">
        <v>3484.39</v>
      </c>
      <c r="D11" s="20">
        <f>C11-B11</f>
        <v>15161.81</v>
      </c>
    </row>
    <row r="12" spans="1:10" ht="17.25" customHeight="1" x14ac:dyDescent="0.25">
      <c r="A12" s="17" t="s">
        <v>13</v>
      </c>
      <c r="B12" s="18">
        <v>12229.5</v>
      </c>
      <c r="C12" s="19">
        <v>15484.34</v>
      </c>
      <c r="D12" s="20">
        <f>C12-B12</f>
        <v>3254.84</v>
      </c>
    </row>
    <row r="13" spans="1:10" ht="17.25" customHeight="1" thickBot="1" x14ac:dyDescent="0.3">
      <c r="A13" s="21" t="s">
        <v>16</v>
      </c>
      <c r="B13" s="18">
        <v>4460.32</v>
      </c>
      <c r="C13" s="19">
        <v>4527.93</v>
      </c>
      <c r="D13" s="22">
        <f>C13-B13</f>
        <v>67.610000000000582</v>
      </c>
    </row>
    <row r="14" spans="1:10" ht="19.5" customHeight="1" thickBot="1" x14ac:dyDescent="0.35">
      <c r="A14" s="9" t="s">
        <v>12</v>
      </c>
      <c r="B14" s="10">
        <f>SUM(B10:B13)</f>
        <v>32542.25</v>
      </c>
      <c r="C14" s="11">
        <f>SUM(C10:C13)</f>
        <v>51676.14</v>
      </c>
      <c r="D14" s="12">
        <f>SUM(D10:D13)</f>
        <v>19133.89</v>
      </c>
    </row>
    <row r="15" spans="1:10" ht="18.75" customHeight="1" x14ac:dyDescent="0.25">
      <c r="B15" s="44" t="s">
        <v>4</v>
      </c>
      <c r="C15" s="44"/>
      <c r="D15" s="6">
        <f>D8+66599.33</f>
        <v>-107774.62999999996</v>
      </c>
    </row>
    <row r="16" spans="1:10" ht="16.2" thickBot="1" x14ac:dyDescent="0.35">
      <c r="B16" s="1" t="s">
        <v>2</v>
      </c>
    </row>
    <row r="17" spans="1:4" ht="18.75" customHeight="1" x14ac:dyDescent="0.25">
      <c r="A17" s="58" t="s">
        <v>28</v>
      </c>
      <c r="B17" s="59"/>
      <c r="C17" s="59"/>
      <c r="D17" s="16">
        <v>22444.62</v>
      </c>
    </row>
    <row r="18" spans="1:4" ht="18.75" customHeight="1" x14ac:dyDescent="0.25">
      <c r="A18" s="57" t="s">
        <v>29</v>
      </c>
      <c r="B18" s="46"/>
      <c r="C18" s="46"/>
      <c r="D18" s="20">
        <v>6937.43</v>
      </c>
    </row>
    <row r="19" spans="1:4" ht="17.25" customHeight="1" x14ac:dyDescent="0.25">
      <c r="A19" s="57" t="s">
        <v>30</v>
      </c>
      <c r="B19" s="46"/>
      <c r="C19" s="46"/>
      <c r="D19" s="20">
        <v>16131.61</v>
      </c>
    </row>
    <row r="20" spans="1:4" ht="18.75" customHeight="1" x14ac:dyDescent="0.25">
      <c r="A20" s="57" t="s">
        <v>0</v>
      </c>
      <c r="B20" s="46"/>
      <c r="C20" s="46"/>
      <c r="D20" s="20">
        <v>23656.27</v>
      </c>
    </row>
    <row r="21" spans="1:4" ht="18.75" customHeight="1" x14ac:dyDescent="0.25">
      <c r="A21" s="57" t="s">
        <v>31</v>
      </c>
      <c r="B21" s="46"/>
      <c r="C21" s="46"/>
      <c r="D21" s="20">
        <v>309463.7</v>
      </c>
    </row>
    <row r="22" spans="1:4" ht="19.5" customHeight="1" x14ac:dyDescent="0.25">
      <c r="A22" s="45" t="s">
        <v>51</v>
      </c>
      <c r="B22" s="46"/>
      <c r="C22" s="46"/>
      <c r="D22" s="20">
        <v>18720</v>
      </c>
    </row>
    <row r="23" spans="1:4" ht="19.5" customHeight="1" x14ac:dyDescent="0.25">
      <c r="A23" s="45" t="s">
        <v>17</v>
      </c>
      <c r="B23" s="46"/>
      <c r="C23" s="46"/>
      <c r="D23" s="20">
        <v>36486</v>
      </c>
    </row>
    <row r="24" spans="1:4" ht="18" customHeight="1" thickBot="1" x14ac:dyDescent="0.3">
      <c r="A24" s="70" t="s">
        <v>32</v>
      </c>
      <c r="B24" s="71"/>
      <c r="C24" s="71"/>
      <c r="D24" s="36">
        <v>90730.68</v>
      </c>
    </row>
    <row r="25" spans="1:4" ht="17.25" customHeight="1" thickBot="1" x14ac:dyDescent="0.3">
      <c r="A25" s="55" t="s">
        <v>1</v>
      </c>
      <c r="B25" s="56"/>
      <c r="C25" s="56"/>
      <c r="D25" s="37">
        <f>SUM(D17:D24)</f>
        <v>524570.31000000006</v>
      </c>
    </row>
    <row r="26" spans="1:4" ht="8.25" customHeight="1" x14ac:dyDescent="0.25"/>
    <row r="27" spans="1:4" ht="30" customHeight="1" x14ac:dyDescent="0.3">
      <c r="B27" s="72" t="s">
        <v>14</v>
      </c>
      <c r="C27" s="73"/>
      <c r="D27" s="73"/>
    </row>
    <row r="28" spans="1:4" ht="6" customHeight="1" thickBot="1" x14ac:dyDescent="0.3"/>
    <row r="29" spans="1:4" ht="15.75" customHeight="1" x14ac:dyDescent="0.25">
      <c r="A29" s="58" t="s">
        <v>33</v>
      </c>
      <c r="B29" s="59"/>
      <c r="C29" s="59"/>
      <c r="D29" s="16">
        <v>31166.49</v>
      </c>
    </row>
    <row r="30" spans="1:4" ht="15.75" customHeight="1" x14ac:dyDescent="0.25">
      <c r="A30" s="57" t="s">
        <v>34</v>
      </c>
      <c r="B30" s="46"/>
      <c r="C30" s="46"/>
      <c r="D30" s="20">
        <v>2086.4899999999998</v>
      </c>
    </row>
    <row r="31" spans="1:4" ht="15.75" customHeight="1" x14ac:dyDescent="0.25">
      <c r="A31" s="57" t="s">
        <v>35</v>
      </c>
      <c r="B31" s="46"/>
      <c r="C31" s="46"/>
      <c r="D31" s="20">
        <v>10490.18</v>
      </c>
    </row>
    <row r="32" spans="1:4" ht="15.75" customHeight="1" thickBot="1" x14ac:dyDescent="0.3">
      <c r="A32" s="49" t="s">
        <v>36</v>
      </c>
      <c r="B32" s="50"/>
      <c r="C32" s="50"/>
      <c r="D32" s="25">
        <v>4603.55</v>
      </c>
    </row>
    <row r="33" spans="1:4" ht="15.75" customHeight="1" thickBot="1" x14ac:dyDescent="0.3">
      <c r="A33" s="51" t="s">
        <v>15</v>
      </c>
      <c r="B33" s="52"/>
      <c r="C33" s="52"/>
      <c r="D33" s="26">
        <f>SUM(D29:D32)</f>
        <v>48346.710000000006</v>
      </c>
    </row>
    <row r="34" spans="1:4" ht="28.5" customHeight="1" thickBot="1" x14ac:dyDescent="0.35">
      <c r="B34" s="1" t="s">
        <v>5</v>
      </c>
    </row>
    <row r="35" spans="1:4" s="28" customFormat="1" ht="18.75" customHeight="1" x14ac:dyDescent="0.25">
      <c r="A35" s="53" t="s">
        <v>23</v>
      </c>
      <c r="B35" s="54"/>
      <c r="C35" s="54"/>
      <c r="D35" s="34">
        <v>701.3</v>
      </c>
    </row>
    <row r="36" spans="1:4" s="28" customFormat="1" ht="18.75" customHeight="1" x14ac:dyDescent="0.25">
      <c r="A36" s="45" t="s">
        <v>25</v>
      </c>
      <c r="B36" s="46"/>
      <c r="C36" s="46"/>
      <c r="D36" s="20">
        <v>581.20000000000005</v>
      </c>
    </row>
    <row r="37" spans="1:4" s="28" customFormat="1" ht="15.75" customHeight="1" x14ac:dyDescent="0.25">
      <c r="A37" s="45" t="s">
        <v>50</v>
      </c>
      <c r="B37" s="46"/>
      <c r="C37" s="46"/>
      <c r="D37" s="20">
        <v>4377.2</v>
      </c>
    </row>
    <row r="38" spans="1:4" s="28" customFormat="1" ht="15.75" customHeight="1" x14ac:dyDescent="0.25">
      <c r="A38" s="45" t="s">
        <v>26</v>
      </c>
      <c r="B38" s="46"/>
      <c r="C38" s="46"/>
      <c r="D38" s="20">
        <v>2843</v>
      </c>
    </row>
    <row r="39" spans="1:4" s="28" customFormat="1" ht="15.75" customHeight="1" x14ac:dyDescent="0.25">
      <c r="A39" s="47" t="s">
        <v>27</v>
      </c>
      <c r="B39" s="48"/>
      <c r="C39" s="48"/>
      <c r="D39" s="35">
        <v>1853.4</v>
      </c>
    </row>
    <row r="40" spans="1:4" s="28" customFormat="1" ht="15.75" customHeight="1" x14ac:dyDescent="0.25">
      <c r="A40" s="45" t="s">
        <v>37</v>
      </c>
      <c r="B40" s="46"/>
      <c r="C40" s="46"/>
      <c r="D40" s="20">
        <v>1580</v>
      </c>
    </row>
    <row r="41" spans="1:4" s="28" customFormat="1" ht="15.75" customHeight="1" x14ac:dyDescent="0.25">
      <c r="A41" s="45" t="s">
        <v>38</v>
      </c>
      <c r="B41" s="46"/>
      <c r="C41" s="46"/>
      <c r="D41" s="36">
        <v>64575</v>
      </c>
    </row>
    <row r="42" spans="1:4" s="28" customFormat="1" ht="15.75" customHeight="1" x14ac:dyDescent="0.25">
      <c r="A42" s="45" t="s">
        <v>40</v>
      </c>
      <c r="B42" s="46"/>
      <c r="C42" s="46"/>
      <c r="D42" s="20">
        <f>7159.8+11450+15354.4</f>
        <v>33964.199999999997</v>
      </c>
    </row>
    <row r="43" spans="1:4" s="28" customFormat="1" ht="15.75" customHeight="1" x14ac:dyDescent="0.25">
      <c r="A43" s="45" t="s">
        <v>39</v>
      </c>
      <c r="B43" s="46"/>
      <c r="C43" s="46"/>
      <c r="D43" s="20">
        <v>500</v>
      </c>
    </row>
    <row r="44" spans="1:4" s="28" customFormat="1" ht="15.75" customHeight="1" x14ac:dyDescent="0.25">
      <c r="A44" s="45" t="s">
        <v>41</v>
      </c>
      <c r="B44" s="46"/>
      <c r="C44" s="46"/>
      <c r="D44" s="20">
        <v>1361.8</v>
      </c>
    </row>
    <row r="45" spans="1:4" s="28" customFormat="1" ht="15.75" customHeight="1" x14ac:dyDescent="0.25">
      <c r="A45" s="45" t="s">
        <v>42</v>
      </c>
      <c r="B45" s="46"/>
      <c r="C45" s="46"/>
      <c r="D45" s="20">
        <v>763</v>
      </c>
    </row>
    <row r="46" spans="1:4" s="28" customFormat="1" ht="15.75" customHeight="1" x14ac:dyDescent="0.25">
      <c r="A46" s="45" t="s">
        <v>47</v>
      </c>
      <c r="B46" s="46"/>
      <c r="C46" s="46"/>
      <c r="D46" s="20">
        <f>9311+1770</f>
        <v>11081</v>
      </c>
    </row>
    <row r="47" spans="1:4" s="28" customFormat="1" ht="15.75" customHeight="1" x14ac:dyDescent="0.25">
      <c r="A47" s="45" t="s">
        <v>48</v>
      </c>
      <c r="B47" s="46"/>
      <c r="C47" s="46"/>
      <c r="D47" s="20">
        <v>2089.8000000000002</v>
      </c>
    </row>
    <row r="48" spans="1:4" s="28" customFormat="1" ht="15.75" customHeight="1" thickBot="1" x14ac:dyDescent="0.3">
      <c r="A48" s="45" t="s">
        <v>49</v>
      </c>
      <c r="B48" s="46"/>
      <c r="C48" s="46"/>
      <c r="D48" s="20">
        <v>1885.7</v>
      </c>
    </row>
    <row r="49" spans="1:6" s="28" customFormat="1" ht="15.75" hidden="1" customHeight="1" x14ac:dyDescent="0.25">
      <c r="A49" s="45"/>
      <c r="B49" s="46"/>
      <c r="C49" s="46"/>
      <c r="D49" s="20"/>
    </row>
    <row r="50" spans="1:6" s="28" customFormat="1" ht="15.75" hidden="1" customHeight="1" x14ac:dyDescent="0.25">
      <c r="A50" s="45"/>
      <c r="B50" s="46"/>
      <c r="C50" s="46"/>
      <c r="D50" s="20"/>
      <c r="F50" s="43"/>
    </row>
    <row r="51" spans="1:6" s="28" customFormat="1" ht="15.75" hidden="1" customHeight="1" x14ac:dyDescent="0.25">
      <c r="A51" s="45"/>
      <c r="B51" s="46"/>
      <c r="C51" s="46"/>
      <c r="D51" s="20"/>
    </row>
    <row r="52" spans="1:6" s="28" customFormat="1" ht="15.75" hidden="1" customHeight="1" x14ac:dyDescent="0.25">
      <c r="A52" s="45"/>
      <c r="B52" s="46"/>
      <c r="C52" s="46"/>
      <c r="D52" s="20"/>
    </row>
    <row r="53" spans="1:6" s="28" customFormat="1" ht="15.75" hidden="1" customHeight="1" x14ac:dyDescent="0.25">
      <c r="A53" s="45"/>
      <c r="B53" s="46"/>
      <c r="C53" s="46"/>
      <c r="D53" s="20"/>
    </row>
    <row r="54" spans="1:6" ht="15.75" hidden="1" customHeight="1" thickBot="1" x14ac:dyDescent="0.3">
      <c r="A54" s="74"/>
      <c r="B54" s="75"/>
      <c r="C54" s="75"/>
      <c r="D54" s="27"/>
    </row>
    <row r="55" spans="1:6" s="28" customFormat="1" ht="18.75" customHeight="1" thickBot="1" x14ac:dyDescent="0.3">
      <c r="A55" s="55" t="s">
        <v>3</v>
      </c>
      <c r="B55" s="56"/>
      <c r="C55" s="56"/>
      <c r="D55" s="37">
        <f>SUM(D35:D54)</f>
        <v>128156.6</v>
      </c>
    </row>
    <row r="56" spans="1:6" s="28" customFormat="1" ht="18.75" customHeight="1" x14ac:dyDescent="0.3">
      <c r="B56" s="29" t="s">
        <v>6</v>
      </c>
      <c r="C56" s="2"/>
      <c r="D56" s="30">
        <f>D25+D33+D55</f>
        <v>701073.62</v>
      </c>
    </row>
    <row r="57" spans="1:6" ht="16.5" customHeight="1" x14ac:dyDescent="0.3">
      <c r="B57" s="7" t="s">
        <v>22</v>
      </c>
      <c r="C57" s="2"/>
      <c r="D57" s="3">
        <f>C8-D56</f>
        <v>87468.640000000014</v>
      </c>
    </row>
    <row r="58" spans="1:6" ht="16.5" customHeight="1" x14ac:dyDescent="0.3">
      <c r="B58" s="8" t="s">
        <v>45</v>
      </c>
      <c r="C58" s="2"/>
      <c r="D58" s="3">
        <f>D4+D57</f>
        <v>-91991.25999999998</v>
      </c>
    </row>
    <row r="59" spans="1:6" ht="15" customHeight="1" x14ac:dyDescent="0.25"/>
    <row r="60" spans="1:6" x14ac:dyDescent="0.25">
      <c r="D60" s="38"/>
      <c r="F60" s="42"/>
    </row>
  </sheetData>
  <mergeCells count="42">
    <mergeCell ref="A29:C29"/>
    <mergeCell ref="A36:C36"/>
    <mergeCell ref="A54:C54"/>
    <mergeCell ref="A44:C44"/>
    <mergeCell ref="A55:C55"/>
    <mergeCell ref="A48:C48"/>
    <mergeCell ref="A45:C45"/>
    <mergeCell ref="A46:C46"/>
    <mergeCell ref="A47:C47"/>
    <mergeCell ref="A49:C49"/>
    <mergeCell ref="A50:C50"/>
    <mergeCell ref="A51:C51"/>
    <mergeCell ref="A52:C52"/>
    <mergeCell ref="A53:C53"/>
    <mergeCell ref="A24:C24"/>
    <mergeCell ref="A18:C18"/>
    <mergeCell ref="B27:D27"/>
    <mergeCell ref="A19:C19"/>
    <mergeCell ref="A20:C20"/>
    <mergeCell ref="A21:C21"/>
    <mergeCell ref="A22:C22"/>
    <mergeCell ref="A7:B7"/>
    <mergeCell ref="A8:B8"/>
    <mergeCell ref="A9:D9"/>
    <mergeCell ref="B4:C4"/>
    <mergeCell ref="A3:C3"/>
    <mergeCell ref="B15:C15"/>
    <mergeCell ref="A41:C41"/>
    <mergeCell ref="A23:C23"/>
    <mergeCell ref="A39:C39"/>
    <mergeCell ref="A43:C43"/>
    <mergeCell ref="A38:C38"/>
    <mergeCell ref="A40:C40"/>
    <mergeCell ref="A42:C42"/>
    <mergeCell ref="A37:C37"/>
    <mergeCell ref="A32:C32"/>
    <mergeCell ref="A33:C33"/>
    <mergeCell ref="A35:C35"/>
    <mergeCell ref="A25:C25"/>
    <mergeCell ref="A30:C30"/>
    <mergeCell ref="A31:C31"/>
    <mergeCell ref="A17:C1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2022-03-17T06:47:20Z</cp:lastPrinted>
  <dcterms:created xsi:type="dcterms:W3CDTF">2012-01-24T09:54:37Z</dcterms:created>
  <dcterms:modified xsi:type="dcterms:W3CDTF">2022-03-17T06:50:55Z</dcterms:modified>
</cp:coreProperties>
</file>